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erver\EVRAKLAR\21 SALİH GÜNEŞ\KASA DEFTERİ\"/>
    </mc:Choice>
  </mc:AlternateContent>
  <xr:revisionPtr revIDLastSave="0" documentId="13_ncr:1_{0D5BDFC5-C9C4-4940-9D2F-2341F112A46B}" xr6:coauthVersionLast="47" xr6:coauthVersionMax="47" xr10:uidLastSave="{00000000-0000-0000-0000-000000000000}"/>
  <bookViews>
    <workbookView xWindow="-120" yWindow="-120" windowWidth="29040" windowHeight="15840" firstSheet="1" activeTab="10" xr2:uid="{00000000-000D-0000-FFFF-FFFF00000000}"/>
  </bookViews>
  <sheets>
    <sheet name="01.12.2025" sheetId="100" r:id="rId1"/>
    <sheet name="02.12.2025" sheetId="101" r:id="rId2"/>
    <sheet name="03.12.2026" sheetId="102" r:id="rId3"/>
    <sheet name="04.12.2025" sheetId="103" r:id="rId4"/>
    <sheet name="05.12.2025" sheetId="104" r:id="rId5"/>
    <sheet name="06.12.2025" sheetId="106" r:id="rId6"/>
    <sheet name="08.12.2025" sheetId="105" r:id="rId7"/>
    <sheet name="09.12.2025" sheetId="107" r:id="rId8"/>
    <sheet name="10.12.2025" sheetId="108" r:id="rId9"/>
    <sheet name="11.12.2025" sheetId="109" r:id="rId10"/>
    <sheet name="12.12.2025" sheetId="110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10" l="1"/>
  <c r="E62" i="110"/>
  <c r="E63" i="110" s="1"/>
  <c r="E64" i="110" s="1"/>
  <c r="E40" i="110"/>
  <c r="E41" i="110" s="1"/>
  <c r="E42" i="110" s="1"/>
  <c r="E43" i="110" s="1"/>
  <c r="H10" i="110"/>
  <c r="E4" i="110"/>
  <c r="E5" i="110" s="1"/>
  <c r="E6" i="110" s="1"/>
  <c r="E7" i="110" s="1"/>
  <c r="E8" i="110" s="1"/>
  <c r="E9" i="110" s="1"/>
  <c r="E10" i="110" s="1"/>
  <c r="E11" i="110" s="1"/>
  <c r="E12" i="110" s="1"/>
  <c r="E13" i="110" s="1"/>
  <c r="E14" i="110" s="1"/>
  <c r="E15" i="110" s="1"/>
  <c r="E16" i="110" s="1"/>
  <c r="E17" i="110" s="1"/>
  <c r="E18" i="110" s="1"/>
  <c r="E19" i="110" s="1"/>
  <c r="E20" i="110" s="1"/>
  <c r="E21" i="110" s="1"/>
  <c r="E22" i="110" s="1"/>
  <c r="E23" i="110" s="1"/>
  <c r="E24" i="110" s="1"/>
  <c r="E25" i="110" s="1"/>
  <c r="E26" i="110" s="1"/>
  <c r="E27" i="110" s="1"/>
  <c r="E28" i="110" s="1"/>
  <c r="E29" i="110" s="1"/>
  <c r="E30" i="110" s="1"/>
  <c r="E31" i="110" s="1"/>
  <c r="E32" i="110" s="1"/>
  <c r="E33" i="110" s="1"/>
  <c r="E34" i="110" s="1"/>
  <c r="E35" i="110" s="1"/>
  <c r="E36" i="110" s="1"/>
  <c r="E30" i="109"/>
  <c r="E31" i="109"/>
  <c r="E32" i="109" s="1"/>
  <c r="E33" i="109" s="1"/>
  <c r="E34" i="109" s="1"/>
  <c r="E35" i="109" s="1"/>
  <c r="E36" i="109" s="1"/>
  <c r="C4" i="109"/>
  <c r="E4" i="109" s="1"/>
  <c r="E5" i="109" s="1"/>
  <c r="E6" i="109" s="1"/>
  <c r="E7" i="109" s="1"/>
  <c r="E8" i="109" s="1"/>
  <c r="E9" i="109" s="1"/>
  <c r="E10" i="109" s="1"/>
  <c r="E11" i="109" s="1"/>
  <c r="E12" i="109" s="1"/>
  <c r="E13" i="109" s="1"/>
  <c r="E14" i="109" s="1"/>
  <c r="E15" i="109" s="1"/>
  <c r="E16" i="109" s="1"/>
  <c r="E17" i="109" s="1"/>
  <c r="E18" i="109" s="1"/>
  <c r="E19" i="109" s="1"/>
  <c r="E20" i="109" s="1"/>
  <c r="E21" i="109" s="1"/>
  <c r="E22" i="109" s="1"/>
  <c r="E23" i="109" s="1"/>
  <c r="E24" i="109" s="1"/>
  <c r="E25" i="109" s="1"/>
  <c r="E26" i="109" s="1"/>
  <c r="E27" i="109" s="1"/>
  <c r="E28" i="109" s="1"/>
  <c r="E29" i="109" s="1"/>
  <c r="H66" i="109"/>
  <c r="E62" i="109"/>
  <c r="E63" i="109" s="1"/>
  <c r="E64" i="109" s="1"/>
  <c r="E65" i="109" s="1"/>
  <c r="E66" i="109" s="1"/>
  <c r="E67" i="109" s="1"/>
  <c r="E68" i="109" s="1"/>
  <c r="E40" i="109"/>
  <c r="E41" i="109" s="1"/>
  <c r="H10" i="109"/>
  <c r="H4" i="108"/>
  <c r="H78" i="108"/>
  <c r="E74" i="108"/>
  <c r="E75" i="108" s="1"/>
  <c r="E76" i="108" s="1"/>
  <c r="E77" i="108" s="1"/>
  <c r="E78" i="108" s="1"/>
  <c r="E79" i="108" s="1"/>
  <c r="E80" i="108" s="1"/>
  <c r="E52" i="108"/>
  <c r="E53" i="108" s="1"/>
  <c r="H10" i="108"/>
  <c r="E4" i="108"/>
  <c r="E5" i="108" s="1"/>
  <c r="E6" i="108" s="1"/>
  <c r="E7" i="108" s="1"/>
  <c r="E8" i="108" s="1"/>
  <c r="E9" i="108" s="1"/>
  <c r="E10" i="108" s="1"/>
  <c r="E11" i="108" s="1"/>
  <c r="E12" i="108" s="1"/>
  <c r="E13" i="108" s="1"/>
  <c r="E14" i="108" s="1"/>
  <c r="E15" i="108" s="1"/>
  <c r="E16" i="108" s="1"/>
  <c r="E17" i="108" s="1"/>
  <c r="E18" i="108" s="1"/>
  <c r="E19" i="108" s="1"/>
  <c r="E20" i="108" s="1"/>
  <c r="E21" i="108" s="1"/>
  <c r="E22" i="108" s="1"/>
  <c r="E23" i="108" s="1"/>
  <c r="E24" i="108" s="1"/>
  <c r="E25" i="108" s="1"/>
  <c r="E26" i="108" s="1"/>
  <c r="E27" i="108" s="1"/>
  <c r="E28" i="108" s="1"/>
  <c r="E29" i="108" s="1"/>
  <c r="E30" i="108" s="1"/>
  <c r="E31" i="108" s="1"/>
  <c r="E32" i="108" s="1"/>
  <c r="E33" i="108" s="1"/>
  <c r="E34" i="108" s="1"/>
  <c r="E35" i="108" s="1"/>
  <c r="E36" i="108" s="1"/>
  <c r="E37" i="108" s="1"/>
  <c r="E38" i="108" s="1"/>
  <c r="E39" i="108" s="1"/>
  <c r="E40" i="108" s="1"/>
  <c r="E41" i="108" s="1"/>
  <c r="E42" i="108" s="1"/>
  <c r="E43" i="108" s="1"/>
  <c r="E44" i="108" s="1"/>
  <c r="E45" i="108" s="1"/>
  <c r="E46" i="108" s="1"/>
  <c r="E47" i="108" s="1"/>
  <c r="E48" i="108" s="1"/>
  <c r="E57" i="107"/>
  <c r="E58" i="107" s="1"/>
  <c r="E59" i="107" s="1"/>
  <c r="E60" i="107" s="1"/>
  <c r="E61" i="107" s="1"/>
  <c r="E62" i="107" s="1"/>
  <c r="E63" i="107" s="1"/>
  <c r="H84" i="107"/>
  <c r="E80" i="107"/>
  <c r="E81" i="107" s="1"/>
  <c r="E82" i="107" s="1"/>
  <c r="E83" i="107" s="1"/>
  <c r="E84" i="107" s="1"/>
  <c r="E85" i="107" s="1"/>
  <c r="E86" i="107" s="1"/>
  <c r="E52" i="107"/>
  <c r="E53" i="107" s="1"/>
  <c r="E54" i="107" s="1"/>
  <c r="E55" i="107" s="1"/>
  <c r="E56" i="107" s="1"/>
  <c r="H10" i="107"/>
  <c r="E4" i="107"/>
  <c r="E5" i="107" s="1"/>
  <c r="E6" i="107" s="1"/>
  <c r="E7" i="107" s="1"/>
  <c r="E8" i="107" s="1"/>
  <c r="E9" i="107" s="1"/>
  <c r="E10" i="107" s="1"/>
  <c r="E41" i="105"/>
  <c r="E42" i="105"/>
  <c r="E43" i="105" s="1"/>
  <c r="E44" i="105" s="1"/>
  <c r="E45" i="105" s="1"/>
  <c r="E46" i="105" s="1"/>
  <c r="E39" i="105"/>
  <c r="E40" i="105" s="1"/>
  <c r="E27" i="106"/>
  <c r="E28" i="106" s="1"/>
  <c r="E29" i="106" s="1"/>
  <c r="E30" i="106" s="1"/>
  <c r="H47" i="106"/>
  <c r="E43" i="106"/>
  <c r="E44" i="106" s="1"/>
  <c r="E45" i="106" s="1"/>
  <c r="E46" i="106" s="1"/>
  <c r="E47" i="106" s="1"/>
  <c r="E48" i="106" s="1"/>
  <c r="E49" i="106" s="1"/>
  <c r="H10" i="106"/>
  <c r="E4" i="106"/>
  <c r="E5" i="106" s="1"/>
  <c r="E6" i="106" s="1"/>
  <c r="E7" i="106" s="1"/>
  <c r="E8" i="106" s="1"/>
  <c r="E9" i="106" s="1"/>
  <c r="E10" i="106" s="1"/>
  <c r="E11" i="106" s="1"/>
  <c r="E12" i="106" s="1"/>
  <c r="E13" i="106" s="1"/>
  <c r="E14" i="106" s="1"/>
  <c r="E15" i="106" s="1"/>
  <c r="E16" i="106" s="1"/>
  <c r="E17" i="106" s="1"/>
  <c r="E18" i="106" s="1"/>
  <c r="E19" i="106" s="1"/>
  <c r="E20" i="106" s="1"/>
  <c r="E21" i="106" s="1"/>
  <c r="E22" i="106" s="1"/>
  <c r="E23" i="106" s="1"/>
  <c r="E65" i="104"/>
  <c r="H65" i="105"/>
  <c r="E61" i="105"/>
  <c r="E62" i="105" s="1"/>
  <c r="E63" i="105" s="1"/>
  <c r="E64" i="105" s="1"/>
  <c r="E65" i="105" s="1"/>
  <c r="E66" i="105" s="1"/>
  <c r="E67" i="105" s="1"/>
  <c r="H10" i="105"/>
  <c r="E4" i="105"/>
  <c r="E5" i="105" s="1"/>
  <c r="E6" i="105" s="1"/>
  <c r="E7" i="105" s="1"/>
  <c r="E8" i="105" s="1"/>
  <c r="E9" i="105" s="1"/>
  <c r="E10" i="105" s="1"/>
  <c r="E11" i="105" s="1"/>
  <c r="E12" i="105" s="1"/>
  <c r="E13" i="105" s="1"/>
  <c r="E14" i="105" s="1"/>
  <c r="E15" i="105" s="1"/>
  <c r="E16" i="105" s="1"/>
  <c r="E17" i="105" s="1"/>
  <c r="E18" i="105" s="1"/>
  <c r="E19" i="105" s="1"/>
  <c r="E20" i="105" s="1"/>
  <c r="E21" i="105" s="1"/>
  <c r="E22" i="105" s="1"/>
  <c r="E23" i="105" s="1"/>
  <c r="E24" i="105" s="1"/>
  <c r="E25" i="105" s="1"/>
  <c r="E26" i="105" s="1"/>
  <c r="E27" i="105" s="1"/>
  <c r="E28" i="105" s="1"/>
  <c r="E29" i="105" s="1"/>
  <c r="E30" i="105" s="1"/>
  <c r="E31" i="105" s="1"/>
  <c r="E32" i="105" s="1"/>
  <c r="E33" i="105" s="1"/>
  <c r="E34" i="105" s="1"/>
  <c r="E35" i="105" s="1"/>
  <c r="H80" i="104"/>
  <c r="E76" i="104"/>
  <c r="E77" i="104" s="1"/>
  <c r="E78" i="104" s="1"/>
  <c r="E79" i="104" s="1"/>
  <c r="E80" i="104" s="1"/>
  <c r="E81" i="104" s="1"/>
  <c r="E82" i="104" s="1"/>
  <c r="E58" i="104"/>
  <c r="E59" i="104" s="1"/>
  <c r="E60" i="104" s="1"/>
  <c r="E61" i="104" s="1"/>
  <c r="E62" i="104" s="1"/>
  <c r="E63" i="104" s="1"/>
  <c r="E64" i="104" s="1"/>
  <c r="H10" i="104"/>
  <c r="E4" i="104"/>
  <c r="E5" i="104" s="1"/>
  <c r="E6" i="104" s="1"/>
  <c r="E7" i="104" s="1"/>
  <c r="E8" i="104" s="1"/>
  <c r="E9" i="104" s="1"/>
  <c r="E10" i="104" s="1"/>
  <c r="E11" i="104" s="1"/>
  <c r="E12" i="104" s="1"/>
  <c r="E13" i="104" s="1"/>
  <c r="E14" i="104" s="1"/>
  <c r="E15" i="104" s="1"/>
  <c r="E16" i="104" s="1"/>
  <c r="E17" i="104" s="1"/>
  <c r="E18" i="104" s="1"/>
  <c r="E19" i="104" s="1"/>
  <c r="E20" i="104" s="1"/>
  <c r="E21" i="104" s="1"/>
  <c r="E22" i="104" s="1"/>
  <c r="E23" i="104" s="1"/>
  <c r="E24" i="104" s="1"/>
  <c r="E25" i="104" s="1"/>
  <c r="E26" i="104" s="1"/>
  <c r="E27" i="104" s="1"/>
  <c r="E28" i="104" s="1"/>
  <c r="E29" i="104" s="1"/>
  <c r="E30" i="104" s="1"/>
  <c r="E31" i="104" s="1"/>
  <c r="E32" i="104" s="1"/>
  <c r="E33" i="104" s="1"/>
  <c r="E34" i="104" s="1"/>
  <c r="E35" i="104" s="1"/>
  <c r="E36" i="104" s="1"/>
  <c r="E37" i="104" s="1"/>
  <c r="E38" i="104" s="1"/>
  <c r="E39" i="104" s="1"/>
  <c r="E40" i="104" s="1"/>
  <c r="E41" i="104" s="1"/>
  <c r="E42" i="104" s="1"/>
  <c r="E43" i="104" s="1"/>
  <c r="E44" i="104" s="1"/>
  <c r="E45" i="104" s="1"/>
  <c r="E46" i="104" s="1"/>
  <c r="E47" i="104" s="1"/>
  <c r="E48" i="104" s="1"/>
  <c r="E49" i="104" s="1"/>
  <c r="E50" i="104" s="1"/>
  <c r="E51" i="104" s="1"/>
  <c r="E52" i="104" s="1"/>
  <c r="E53" i="104" s="1"/>
  <c r="E54" i="104" s="1"/>
  <c r="H23" i="100"/>
  <c r="H18" i="100"/>
  <c r="E65" i="110" l="1"/>
  <c r="E66" i="110" s="1"/>
  <c r="E67" i="110" s="1"/>
  <c r="E68" i="110" s="1"/>
  <c r="E42" i="109"/>
  <c r="E43" i="109" s="1"/>
  <c r="E54" i="108"/>
  <c r="E55" i="108" s="1"/>
  <c r="E11" i="107"/>
  <c r="E12" i="107" s="1"/>
  <c r="E13" i="107" s="1"/>
  <c r="E14" i="107" s="1"/>
  <c r="E15" i="107" s="1"/>
  <c r="E16" i="107" s="1"/>
  <c r="E17" i="107" s="1"/>
  <c r="E18" i="107" s="1"/>
  <c r="E19" i="107" s="1"/>
  <c r="E20" i="107" s="1"/>
  <c r="E21" i="107" s="1"/>
  <c r="E22" i="107" s="1"/>
  <c r="E23" i="107" s="1"/>
  <c r="E24" i="107" s="1"/>
  <c r="E25" i="107" s="1"/>
  <c r="E26" i="107" s="1"/>
  <c r="E27" i="107" s="1"/>
  <c r="E28" i="107" s="1"/>
  <c r="E29" i="107" s="1"/>
  <c r="E30" i="107" s="1"/>
  <c r="E31" i="107" s="1"/>
  <c r="E32" i="107" s="1"/>
  <c r="E33" i="107" s="1"/>
  <c r="E34" i="107" s="1"/>
  <c r="E35" i="107" s="1"/>
  <c r="E36" i="107" s="1"/>
  <c r="E37" i="107" s="1"/>
  <c r="E38" i="107" s="1"/>
  <c r="E39" i="107" s="1"/>
  <c r="E40" i="107" s="1"/>
  <c r="E41" i="107" s="1"/>
  <c r="E42" i="107" s="1"/>
  <c r="E43" i="107" s="1"/>
  <c r="E44" i="107" s="1"/>
  <c r="E45" i="107" s="1"/>
  <c r="E46" i="107" s="1"/>
  <c r="E47" i="107" s="1"/>
  <c r="E48" i="107" s="1"/>
  <c r="H45" i="103"/>
  <c r="E41" i="103"/>
  <c r="E42" i="103" s="1"/>
  <c r="E43" i="103" s="1"/>
  <c r="E44" i="103" s="1"/>
  <c r="E45" i="103" s="1"/>
  <c r="E46" i="103" s="1"/>
  <c r="E47" i="103" s="1"/>
  <c r="E26" i="103"/>
  <c r="E27" i="103" s="1"/>
  <c r="E28" i="103" s="1"/>
  <c r="E29" i="103" s="1"/>
  <c r="E30" i="103" s="1"/>
  <c r="H10" i="103"/>
  <c r="E4" i="103"/>
  <c r="E5" i="103" s="1"/>
  <c r="E6" i="103" s="1"/>
  <c r="E7" i="103" s="1"/>
  <c r="E8" i="103" s="1"/>
  <c r="E9" i="103" s="1"/>
  <c r="E10" i="103" s="1"/>
  <c r="E11" i="103" s="1"/>
  <c r="E12" i="103" s="1"/>
  <c r="E13" i="103" s="1"/>
  <c r="E14" i="103" s="1"/>
  <c r="E15" i="103" s="1"/>
  <c r="E16" i="103" s="1"/>
  <c r="E17" i="103" s="1"/>
  <c r="E18" i="103" s="1"/>
  <c r="E19" i="103" s="1"/>
  <c r="E20" i="103" s="1"/>
  <c r="E21" i="103" s="1"/>
  <c r="E22" i="103" s="1"/>
  <c r="H74" i="102"/>
  <c r="E70" i="102"/>
  <c r="E71" i="102" s="1"/>
  <c r="E72" i="102" s="1"/>
  <c r="E73" i="102" s="1"/>
  <c r="E74" i="102" s="1"/>
  <c r="E75" i="102" s="1"/>
  <c r="E76" i="102" s="1"/>
  <c r="E50" i="102"/>
  <c r="E51" i="102" s="1"/>
  <c r="E52" i="102" s="1"/>
  <c r="E53" i="102" s="1"/>
  <c r="E54" i="102" s="1"/>
  <c r="E55" i="102" s="1"/>
  <c r="E56" i="102" s="1"/>
  <c r="E57" i="102" s="1"/>
  <c r="H10" i="102"/>
  <c r="E4" i="102"/>
  <c r="E5" i="102" s="1"/>
  <c r="E6" i="102" s="1"/>
  <c r="E7" i="102" s="1"/>
  <c r="E8" i="102" s="1"/>
  <c r="E9" i="102" s="1"/>
  <c r="E10" i="102" s="1"/>
  <c r="E11" i="102" s="1"/>
  <c r="E12" i="102" s="1"/>
  <c r="E13" i="102" s="1"/>
  <c r="E14" i="102" s="1"/>
  <c r="E15" i="102" s="1"/>
  <c r="E16" i="102" s="1"/>
  <c r="E17" i="102" s="1"/>
  <c r="E18" i="102" s="1"/>
  <c r="E19" i="102" s="1"/>
  <c r="E20" i="102" s="1"/>
  <c r="E21" i="102" s="1"/>
  <c r="E22" i="102" s="1"/>
  <c r="E23" i="102" s="1"/>
  <c r="E24" i="102" s="1"/>
  <c r="E25" i="102" s="1"/>
  <c r="E26" i="102" s="1"/>
  <c r="E27" i="102" s="1"/>
  <c r="E28" i="102" s="1"/>
  <c r="E29" i="102" s="1"/>
  <c r="E30" i="102" s="1"/>
  <c r="E31" i="102" s="1"/>
  <c r="E32" i="102" s="1"/>
  <c r="E33" i="102" s="1"/>
  <c r="E34" i="102" s="1"/>
  <c r="E35" i="102" s="1"/>
  <c r="E36" i="102" s="1"/>
  <c r="E37" i="102" s="1"/>
  <c r="E38" i="102" s="1"/>
  <c r="E39" i="102" s="1"/>
  <c r="E40" i="102" s="1"/>
  <c r="E41" i="102" s="1"/>
  <c r="E42" i="102" s="1"/>
  <c r="E43" i="102" s="1"/>
  <c r="E44" i="102" s="1"/>
  <c r="E45" i="102" s="1"/>
  <c r="E45" i="101"/>
  <c r="E46" i="101" s="1"/>
  <c r="E47" i="101" s="1"/>
  <c r="E44" i="101"/>
  <c r="H62" i="101"/>
  <c r="E58" i="101"/>
  <c r="E59" i="101" s="1"/>
  <c r="E60" i="101" s="1"/>
  <c r="E61" i="101" s="1"/>
  <c r="E62" i="101" s="1"/>
  <c r="E63" i="101" s="1"/>
  <c r="E64" i="101" s="1"/>
  <c r="E40" i="101"/>
  <c r="E41" i="101" s="1"/>
  <c r="E42" i="101" s="1"/>
  <c r="E43" i="101" s="1"/>
  <c r="H10" i="101"/>
  <c r="E4" i="101"/>
  <c r="E5" i="101" s="1"/>
  <c r="E6" i="101" s="1"/>
  <c r="E7" i="101" s="1"/>
  <c r="E8" i="101" s="1"/>
  <c r="E9" i="101" s="1"/>
  <c r="E10" i="101" s="1"/>
  <c r="E11" i="101" s="1"/>
  <c r="E12" i="101" s="1"/>
  <c r="E13" i="101" s="1"/>
  <c r="E14" i="101" s="1"/>
  <c r="E15" i="101" s="1"/>
  <c r="E16" i="101" s="1"/>
  <c r="E17" i="101" s="1"/>
  <c r="E18" i="101" s="1"/>
  <c r="E19" i="101" s="1"/>
  <c r="E20" i="101" s="1"/>
  <c r="E21" i="101" s="1"/>
  <c r="E22" i="101" s="1"/>
  <c r="E23" i="101" s="1"/>
  <c r="E24" i="101" s="1"/>
  <c r="E25" i="101" s="1"/>
  <c r="E26" i="101" s="1"/>
  <c r="E27" i="101" s="1"/>
  <c r="E28" i="101" s="1"/>
  <c r="E29" i="101" s="1"/>
  <c r="E30" i="101" s="1"/>
  <c r="E31" i="101" s="1"/>
  <c r="E32" i="101" s="1"/>
  <c r="E33" i="101" s="1"/>
  <c r="E34" i="101" s="1"/>
  <c r="E35" i="101" s="1"/>
  <c r="E36" i="101" s="1"/>
  <c r="H10" i="100"/>
  <c r="E46" i="102" l="1"/>
  <c r="H66" i="100"/>
  <c r="E62" i="100"/>
  <c r="E63" i="100" s="1"/>
  <c r="E64" i="100" s="1"/>
  <c r="E65" i="100" s="1"/>
  <c r="E66" i="100" s="1"/>
  <c r="E67" i="100" s="1"/>
  <c r="E68" i="100" s="1"/>
  <c r="E47" i="100"/>
  <c r="E48" i="100" s="1"/>
  <c r="E49" i="100" s="1"/>
  <c r="E50" i="100" s="1"/>
  <c r="E51" i="100" s="1"/>
  <c r="E4" i="100"/>
  <c r="E5" i="100" s="1"/>
  <c r="E6" i="100" s="1"/>
  <c r="E7" i="100" s="1"/>
  <c r="E8" i="100" s="1"/>
  <c r="E9" i="100" s="1"/>
  <c r="E10" i="100" s="1"/>
  <c r="E11" i="100" s="1"/>
  <c r="E12" i="100" s="1"/>
  <c r="E13" i="100" s="1"/>
  <c r="E14" i="100" s="1"/>
  <c r="E15" i="100" s="1"/>
  <c r="E16" i="100" s="1"/>
  <c r="E17" i="100" s="1"/>
  <c r="E18" i="100" s="1"/>
  <c r="E19" i="100" s="1"/>
  <c r="E20" i="100" s="1"/>
  <c r="E21" i="100" s="1"/>
  <c r="E22" i="100" s="1"/>
  <c r="E23" i="100" s="1"/>
  <c r="E24" i="100" s="1"/>
  <c r="E25" i="100" s="1"/>
  <c r="E26" i="100" s="1"/>
  <c r="E27" i="100" s="1"/>
  <c r="E28" i="100" s="1"/>
  <c r="E29" i="100" s="1"/>
  <c r="E30" i="100" s="1"/>
  <c r="E31" i="100" s="1"/>
  <c r="E32" i="100" s="1"/>
  <c r="E33" i="100" s="1"/>
  <c r="E34" i="100" s="1"/>
  <c r="E35" i="100" s="1"/>
  <c r="E36" i="100" s="1"/>
  <c r="E37" i="100" s="1"/>
  <c r="E38" i="100" s="1"/>
  <c r="E39" i="100" s="1"/>
  <c r="E40" i="100" s="1"/>
  <c r="E41" i="100" s="1"/>
  <c r="E42" i="100" s="1"/>
  <c r="E43" i="100" s="1"/>
</calcChain>
</file>

<file path=xl/sharedStrings.xml><?xml version="1.0" encoding="utf-8"?>
<sst xmlns="http://schemas.openxmlformats.org/spreadsheetml/2006/main" count="712" uniqueCount="405">
  <si>
    <t>GELEN</t>
  </si>
  <si>
    <t>GİDEN</t>
  </si>
  <si>
    <t>KALAN</t>
  </si>
  <si>
    <t>BANKA</t>
  </si>
  <si>
    <t>VAKIFBANK</t>
  </si>
  <si>
    <t>HALK BANKASI</t>
  </si>
  <si>
    <t>ZİRAAT BANKASI</t>
  </si>
  <si>
    <t>GARANTİ BANKASI</t>
  </si>
  <si>
    <t>TOPLAM</t>
  </si>
  <si>
    <t xml:space="preserve">KASA </t>
  </si>
  <si>
    <t>KREDİ KARTI ÇEKİMLERİ</t>
  </si>
  <si>
    <t>OYMALI HESAPLAR</t>
  </si>
  <si>
    <t>KOOP VAKIFBANK</t>
  </si>
  <si>
    <t>İKT. İŞL VAKIFBANK</t>
  </si>
  <si>
    <t>İKT. İŞL. HALKBANK</t>
  </si>
  <si>
    <t>DENİZBANK</t>
  </si>
  <si>
    <t>ZİRAAT KATILIM</t>
  </si>
  <si>
    <t>01.12.2025 ÖDEMELER  - OYMALI KOOP İKT. İŞL</t>
  </si>
  <si>
    <t>OYMALI KOOP VAKIFBANK 29.11.2025 DEVİR</t>
  </si>
  <si>
    <t>OYMALI İKT.İŞL.  VAKIF BANK 29.11.2025 DEVİR</t>
  </si>
  <si>
    <t>OYMALI İKT.İŞL.  HALK BANKASI 29.11.2025 DEVİR</t>
  </si>
  <si>
    <t>01.12.2025 ÖDEMELER</t>
  </si>
  <si>
    <t>KASA 29.11.2025 DEVİR</t>
  </si>
  <si>
    <t>01.12.2025 ÖDEMELER - EYYÜP AĞA</t>
  </si>
  <si>
    <t>E. VAKIF BANK 29.11.2025 DEVİR</t>
  </si>
  <si>
    <t>E. HALK BANKASI 29.11.2025 DEVİR</t>
  </si>
  <si>
    <t>E. ZİRAAT BANKASI 29.11.2025 DEVİR</t>
  </si>
  <si>
    <t>E. GARANTİ BANKASI 29.11.2025 DEVİR</t>
  </si>
  <si>
    <t>DENİZBANK 29.11.2025 DEVİR</t>
  </si>
  <si>
    <t>ZİRAAT KATILIM 29.11.2025 DEVİR</t>
  </si>
  <si>
    <t>TAYFUN SAYGILI - ÇEK ÖDEMESİ</t>
  </si>
  <si>
    <t>HALKBANKASI - KHM FAİZ ÖDEMESİ</t>
  </si>
  <si>
    <t>HALKBANKASI DBS HESABI - KMH FAİZ GİDER VERGİSİ</t>
  </si>
  <si>
    <t>HALKBANKASI DBS HESABI - KMH FAİZ ÖDEMESİ</t>
  </si>
  <si>
    <t>HALKBANKASI - 2025-11 DÖNEM DBS NAKDİ KREDİ KOMİSYON ÖDEMESİ</t>
  </si>
  <si>
    <t>HALKBANKASI - KMH FAİZ GİDER VERGİSİ</t>
  </si>
  <si>
    <t>KEMAL SONGÜL - ÇEK ÖDEMESİ</t>
  </si>
  <si>
    <t>ERKAN KARAKEÇE - ÇEK ÖDEMESİ</t>
  </si>
  <si>
    <t>İSAK ÜNLÜ - 2000 NAKİT VERİLEN İÇİN-1000 DAVULCU-5000 UĞUR MALGAÇ - H.E.</t>
  </si>
  <si>
    <t>İSAK ÜNLÜ - TARLA SATIŞ BEDELİ</t>
  </si>
  <si>
    <t>İSAK ÜNLÜ - EREN BİLİR (SEFA KÖKEN DEN GİDEN)</t>
  </si>
  <si>
    <t>İSAK ÜNLÜ VİNOV - SİMYA KOLEJİ</t>
  </si>
  <si>
    <t>İSAK ÜNLÜ - BAĞKUR</t>
  </si>
  <si>
    <t>FATİH DOĞAN</t>
  </si>
  <si>
    <t>EYYÜP AĞA LR001504 - DEĞİŞKEN</t>
  </si>
  <si>
    <t>EMRAH ACAR</t>
  </si>
  <si>
    <t>İSAK ÜNLÜ - ÇİFTLİK İŞÇİ YEVMİYE ÖDEMESİ - CANER ÜNLÜ</t>
  </si>
  <si>
    <t>AK GIDA</t>
  </si>
  <si>
    <t>MURAT ÇELİK</t>
  </si>
  <si>
    <t>MUSA KAYNAK</t>
  </si>
  <si>
    <t>MÜSLÜM ELMAS</t>
  </si>
  <si>
    <t>GREEN PARK</t>
  </si>
  <si>
    <t>SGK - EYYÜP AĞA</t>
  </si>
  <si>
    <t>BAĞKUR - EYYÜP AĞA</t>
  </si>
  <si>
    <t>İSMAİL KARACA</t>
  </si>
  <si>
    <t>EROL KILIÇARSLAN</t>
  </si>
  <si>
    <t>OYMALI İKT. İŞL. SGK VE BAĞKUR İÇİN GÖNDERİLEN</t>
  </si>
  <si>
    <t>MURAT BEY GIDA</t>
  </si>
  <si>
    <t>KASAYA NAKİT ÇEKİLEN</t>
  </si>
  <si>
    <t>BANKADAN NAKİT ÇEKİLEN</t>
  </si>
  <si>
    <t>EYYÜP AĞA</t>
  </si>
  <si>
    <t>SGK ÖDEMESİ</t>
  </si>
  <si>
    <t>BAĞKUR ÖDEMESİ</t>
  </si>
  <si>
    <t>02.12.2025 ÖDEMELER - EYYÜP AĞA</t>
  </si>
  <si>
    <t>E. VAKIF BANK 01.12.2025 DEVİR</t>
  </si>
  <si>
    <t>E. HALK BANKASI 01.12.2025 DEVİR</t>
  </si>
  <si>
    <t>E. ZİRAAT BANKASI 01.12.2025.2025 DEVİR</t>
  </si>
  <si>
    <t>E. GARANTİ BANKASI 02.12.2025 DEVİR</t>
  </si>
  <si>
    <t>DENİZBANK 01.12.2025 DEVİR</t>
  </si>
  <si>
    <t>ZİRAAT KATILIM 01.12.2025 DEVİR</t>
  </si>
  <si>
    <t>02.12.2025 ÖDEMELER</t>
  </si>
  <si>
    <t>KASA 01.12.2025 DEVİR</t>
  </si>
  <si>
    <t>02.12.2025 ÖDEMELER  - OYMALI KOOP İKT. İŞL</t>
  </si>
  <si>
    <t>OYMALI KOOP VAKIFBANK 01.12.2025 DEVİR</t>
  </si>
  <si>
    <t>OYMALI İKT.İŞL.  VAKIF BANK 01.12.2025 DEVİR</t>
  </si>
  <si>
    <t>OYMALI İKT.İŞL.  HALK BANKASI 01.12.2025 DEVİR</t>
  </si>
  <si>
    <t>İSAK ÜNLÜ - BURS ÖDEMELERİ</t>
  </si>
  <si>
    <t>DASK POLİÇE YENİLEME</t>
  </si>
  <si>
    <t>ER HAS GIDA</t>
  </si>
  <si>
    <t>EYYÜP AĞA VAKIFBANK 4101666202 NOLU KREDİ KAPAMA  (7.180.000)</t>
  </si>
  <si>
    <t>FADİMANA YANIKLI - KARGO İÇİN VERİLEN TUTARIN İADESİ</t>
  </si>
  <si>
    <t>YURTİÇİ KARGO ÖDEMESİ</t>
  </si>
  <si>
    <t>ŞAMMA KARAKUŞ</t>
  </si>
  <si>
    <t>ERAY TURGUT</t>
  </si>
  <si>
    <t>HAFİZE AYHAN - EMANET</t>
  </si>
  <si>
    <t>SAMET ÖNER</t>
  </si>
  <si>
    <t>ETHEM GÜLSOY</t>
  </si>
  <si>
    <t>CEMİL MEŞE - 27-28-30 KASIM YOL HARCIRAH ÖDEMESİ</t>
  </si>
  <si>
    <t>CUMAALİ SALBUR</t>
  </si>
  <si>
    <t>GÜVEN AĞRI - MANAV</t>
  </si>
  <si>
    <t>KAMİL SARIBUDAK - ARAÇ İHALE İÇİN EMANET GÖNDERİLEN</t>
  </si>
  <si>
    <t>KUZUCU SÜT</t>
  </si>
  <si>
    <t>ÇUKURKUYU KOOP</t>
  </si>
  <si>
    <t>İVRİZ KONAK SÜT</t>
  </si>
  <si>
    <t>HÜSEYİN ÖZDEŞ - 42 E 0962 ÖN FAR ÖDEMESİ</t>
  </si>
  <si>
    <t>HIZIR DOĞRU - YEM K.K. TAHSİLATI</t>
  </si>
  <si>
    <t>OYMALI İKT. İŞL.-  EMİNOĞULLARI - TAKSİTLİ KESİLECEK</t>
  </si>
  <si>
    <t>GÜLCAN ÜNLÜ KASIM AYI MAAŞ ÖDEMESİ</t>
  </si>
  <si>
    <t>OSMAN YEŞİL KASIM AYI MAAŞ ÖDEMESİ</t>
  </si>
  <si>
    <t>SALİH GÜNEŞ KASIM AYI MAAŞ ÖDEMESİ</t>
  </si>
  <si>
    <t>MURAT TÜFEKÇİ KASIM AYI MAAŞ ÖDEMESİ</t>
  </si>
  <si>
    <t>KUTSİ ARPACI KASIM AYI MAAŞ ÖDEMESİ</t>
  </si>
  <si>
    <t>LABARATUVAR İŞ ELBİSESİ FATURA BEDELİ</t>
  </si>
  <si>
    <t>KASIM AYI MAAŞ ÖDEMESİ</t>
  </si>
  <si>
    <t>OYMALI YA MAAŞ İÇİN GİDEN</t>
  </si>
  <si>
    <t>AYSEL AYDIN KASIM AYI MAAŞ ÖDEMESİ</t>
  </si>
  <si>
    <t>SEFA KÖKEN  KASIM AYI MAAŞ ÖDEMESİ</t>
  </si>
  <si>
    <t>SEVDA ULUCAN KASIM AYI MAAŞ ÖDEMESİ</t>
  </si>
  <si>
    <t>ENERYA - PROJE ÖDEMESİ</t>
  </si>
  <si>
    <t>EKERLER - KURUYEMİŞ ALIŞVERİŞİ</t>
  </si>
  <si>
    <t>METİN KOCAMAN - 20 KASIM - 2 ARALIK ARASI YOL HARCIRAH (12 GÜN)</t>
  </si>
  <si>
    <t>AHMET YÖNET - KARAMAN OTOBÜS BİLET ÖDEMESİ</t>
  </si>
  <si>
    <t>İSAK ÜNLÜ - FADİMANA YANIKLI KASIM AYI MAAŞ ÖDEMESİ</t>
  </si>
  <si>
    <t>İSAK ÜNLÜ - EMİR CAN ERDEMİR</t>
  </si>
  <si>
    <t>POS BAKIM DONANIM YAZILIM ÖDEMESİ</t>
  </si>
  <si>
    <t>03.12.2025 ÖDEMELER - EYYÜP AĞA</t>
  </si>
  <si>
    <t>E. VAKIF BANK 02.12.2025 DEVİR</t>
  </si>
  <si>
    <t>E. HALK BANKASI 02.12.2025 DEVİR</t>
  </si>
  <si>
    <t>E. ZİRAAT BANKASI 02.12.2025.2025 DEVİR</t>
  </si>
  <si>
    <t>DENİZBANK  02.12.2025 DEVİR</t>
  </si>
  <si>
    <t>ZİRAAT KATILIM 02.12.2025 DEVİR</t>
  </si>
  <si>
    <t>03.12.2025 ÖDEMELER</t>
  </si>
  <si>
    <t>KASA 02.12.2025 DEVİR</t>
  </si>
  <si>
    <t>03.12.2025 ÖDEMELER  - OYMALI KOOP İKT. İŞL</t>
  </si>
  <si>
    <t>OYMALI KOOP VAKIFBANK 02.12.2025 DEVİR</t>
  </si>
  <si>
    <t>OYMALI İKT.İŞL.  VAKIF BANK 02.12.2025 DEVİR</t>
  </si>
  <si>
    <t>OYMALI İKT.İŞL.  HALK BANKASI 02.12.2025 DEVİR</t>
  </si>
  <si>
    <t>POS NAKDE DÖNÜŞÜM</t>
  </si>
  <si>
    <t>POS KOMİSYON</t>
  </si>
  <si>
    <t>EYYÜP ÜNLÜ - SÜT ÖDEMESİ</t>
  </si>
  <si>
    <t>İSAK ÜNLÜ - TAHSİN ÜLKER KİRA YARDIMI</t>
  </si>
  <si>
    <t>NURAYDIN ÖZLÜ - ÇEK ÖDEMESİ</t>
  </si>
  <si>
    <t>MERA GRUP</t>
  </si>
  <si>
    <t>TAN ÇELİK</t>
  </si>
  <si>
    <t>ÖZKAN AYRAN</t>
  </si>
  <si>
    <t xml:space="preserve">OYMALI İKT. İŞL. - YUNUS ÇELİK </t>
  </si>
  <si>
    <t>HMT BİYOGAZ</t>
  </si>
  <si>
    <t>İSAK ÜNLÜ - HARÇLIK H.E.</t>
  </si>
  <si>
    <t>ÖZGÜR KARAMAN - 19-21-23-27-29-1-3 TARİHLERİ KONYA YOL HARCIRAH (7 GÜN)</t>
  </si>
  <si>
    <t>HÜSEYİN ÖZDEN</t>
  </si>
  <si>
    <t>İSA ONAT - FATURA BEDELİ</t>
  </si>
  <si>
    <t>42 ERF 08 YAKIT ÖDEMESİ</t>
  </si>
  <si>
    <t>HAKAN YALÇINKAYA - 19-25-28-30-1-2 TARİHLERİ MERSİN YOL HARCIRAH (6 GÜN)</t>
  </si>
  <si>
    <t xml:space="preserve">OYMALI İKT. İŞL. - EMİRGAZİ HAYVANCILIK - OYMALI </t>
  </si>
  <si>
    <t>2025/6442 AHMET YÖNET KASIM AYI MAAŞ İCRE KESİNTİSİ</t>
  </si>
  <si>
    <t>2025/2856 OSMAN YEŞİL KASIM AYI MAAŞ İCRA KESİNTİSİ</t>
  </si>
  <si>
    <t>İSAK ÜNLÜ - MURAT CENGİZ</t>
  </si>
  <si>
    <t>AK AMBALAJ - ENDÜSTRİYEL TEMİZLİK MALZEMESİ</t>
  </si>
  <si>
    <t>AK AMBALAJ - BULAŞIK DETERJANI</t>
  </si>
  <si>
    <t>YUNUS ÇELİK</t>
  </si>
  <si>
    <t>EMİRGAZİ HAYVANCILIK</t>
  </si>
  <si>
    <t xml:space="preserve">İSAK ÜNLÜ - HARÇLIK </t>
  </si>
  <si>
    <t>ÇUKURKUYU GIDA</t>
  </si>
  <si>
    <t>TAYFUN AKBAL</t>
  </si>
  <si>
    <t xml:space="preserve">DEMİRELLER </t>
  </si>
  <si>
    <t>AYDIN DUYAR</t>
  </si>
  <si>
    <t>BEKİR SALBUR</t>
  </si>
  <si>
    <t>ÖZGE ÖZKAN</t>
  </si>
  <si>
    <t>ÖZKAN SALBUR</t>
  </si>
  <si>
    <t>MUSTAFA PALA</t>
  </si>
  <si>
    <t>MEHMET UZ</t>
  </si>
  <si>
    <t>HALBANKASI KREDİ KARTI</t>
  </si>
  <si>
    <t>MEHMET ONAT MEHMETOĞLU</t>
  </si>
  <si>
    <t>MURAT TOKER</t>
  </si>
  <si>
    <t xml:space="preserve">HÜSEYİN ALDEMİR </t>
  </si>
  <si>
    <t>BAYRAM ENES PALA</t>
  </si>
  <si>
    <t>YEMCİBEY YEM K.K. ÖDEMESİ</t>
  </si>
  <si>
    <t>KULA YAĞ EMEK YEM K.K. ÖDEMESİ</t>
  </si>
  <si>
    <t>KAMER YEM K.K. ÖDEMESİ</t>
  </si>
  <si>
    <t>04.12.2025 ÖDEMELER - EYYÜP AĞA</t>
  </si>
  <si>
    <t>E. VAKIF BANK 03.12.2025 DEVİR</t>
  </si>
  <si>
    <t>E. HALK BANKASI 03.12.2025 DEVİR</t>
  </si>
  <si>
    <t>E. ZİRAAT BANKASI 03.12.2025.2025 DEVİR</t>
  </si>
  <si>
    <t>E. GARANTİ BANKASI 03.12.2025 DEVİR</t>
  </si>
  <si>
    <t>DENİZBANK  03.12.2025 DEVİR</t>
  </si>
  <si>
    <t>ZİRAAT KATILIM 03.12.2025 DEVİR</t>
  </si>
  <si>
    <t>04.12.2025 ÖDEMELER</t>
  </si>
  <si>
    <t>KASA 03.12.2025 DEVİR</t>
  </si>
  <si>
    <t>04.12.2025 ÖDEMELER  - OYMALI KOOP İKT. İŞL</t>
  </si>
  <si>
    <t>OYMALI KOOP VAKIFBANK 03.12.2025 DEVİR</t>
  </si>
  <si>
    <t>OYMALI İKT.İŞL.  VAKIF BANK 03.12.2025 DEVİR</t>
  </si>
  <si>
    <t>OYMALI İKT.İŞL.  HALK BANKASI 03.12.2025 DEVİR</t>
  </si>
  <si>
    <t>ÇUKURKUYU KOOP (SELİM ARSLAN) - ÇEK ÖDEMESİ</t>
  </si>
  <si>
    <t>42 ERL 50 TRAFİK CEZASI</t>
  </si>
  <si>
    <t>OSMAN ÇAĞLAYAN - ELEKTRİK İŞLERİ</t>
  </si>
  <si>
    <t>İSAK ÜNLÜ - ÇİFTLİK MISIR NAKLİYE VE İŞÇİ YEVMİYESİ - CANER ÜNLÜ</t>
  </si>
  <si>
    <t>MEHMET AKÇAY KASIM MAAŞ ÖDEMESİ</t>
  </si>
  <si>
    <t>42 ERL 50 YIKAMA ÖDEMESİ</t>
  </si>
  <si>
    <t>ÜNLÜ ET - EMANET GELEN</t>
  </si>
  <si>
    <t>HAKAN ERNAZCI - EMANET GELEN</t>
  </si>
  <si>
    <t>AR PEY SÜT</t>
  </si>
  <si>
    <t>İSMAİL CANPOLAT ŞAHİN - DORSE ÖDEMESİ</t>
  </si>
  <si>
    <t>İSAK ÜNLÜ - FURKAN GÖZEL</t>
  </si>
  <si>
    <t>05.12.2025 ÖDEMELER - EYYÜP AĞA</t>
  </si>
  <si>
    <t>E. VAKIF BANK 04.12.2025 DEVİR</t>
  </si>
  <si>
    <t>E. HALK BANKASI 04.12.2025 DEVİR</t>
  </si>
  <si>
    <t>E. ZİRAAT BANKASI 04.12.2025.2025 DEVİR</t>
  </si>
  <si>
    <t>E. GARANTİ BANKASI 04.12.2025 DEVİR</t>
  </si>
  <si>
    <t>DENİZBANK  04.12.2025 DEVİR</t>
  </si>
  <si>
    <t>ZİRAAT KATILIM 04.12.2025 DEVİR</t>
  </si>
  <si>
    <t>05.12.2025 ÖDEMELER</t>
  </si>
  <si>
    <t>KASA 04.12.2025 DEVİR</t>
  </si>
  <si>
    <t>05.12.2025 ÖDEMELER  - OYMALI KOOP İKT. İŞL</t>
  </si>
  <si>
    <t>OYMALI KOOP VAKIFBANK 04.12.2025 DEVİR</t>
  </si>
  <si>
    <t>OYMALI İKT.İŞL.  VAKIF BANK 04.12.2025 DEVİR</t>
  </si>
  <si>
    <t>OYMALI İKT.İŞL.  HALK BANKASI 04.12.2025 DEVİR</t>
  </si>
  <si>
    <t>CAM SUYU ÖDEMESİ - ALİ MEKKİ</t>
  </si>
  <si>
    <t>SÜTMA - BAŞYAZAR</t>
  </si>
  <si>
    <t>ZEYTİNDALI HAYVANCILIK TARIM - ÇEK ÖDEMESİ</t>
  </si>
  <si>
    <t>CELİL ÇELİK - ÇEK ÖDEMESİ</t>
  </si>
  <si>
    <t>KONSÜT</t>
  </si>
  <si>
    <t>EYYÜP AĞA - AUDİ ARAÇ KREDİSİ - 225027220</t>
  </si>
  <si>
    <t>AHMET İNCE - ÇEK ÖDEMESİ</t>
  </si>
  <si>
    <t>VAKIFBANK KREDİ ÇEKİLİYOR.</t>
  </si>
  <si>
    <t>ÜNLÜ ET - VİNOV</t>
  </si>
  <si>
    <t>ÜNLÜ ET HESABA GÖNDERİLEN</t>
  </si>
  <si>
    <t>VAKIFBANK KREDİ - 4101709536 MASRAF ÖDEMESİ</t>
  </si>
  <si>
    <t>VİNOV MASRAF ÖDEMESİ</t>
  </si>
  <si>
    <t>ALİ ZİYARET - DEVELİ UĞUR SÜT ÖDEMESİ</t>
  </si>
  <si>
    <t>HAKAN ERNAZCI - EMANET İADE</t>
  </si>
  <si>
    <t>ERHAN ERDEN</t>
  </si>
  <si>
    <t>EREĞLİ İVRİZ PETROL GIDA VE MARKETÇİLİK SANAYİ TİCARET LİMİTED ŞİRKETİ</t>
  </si>
  <si>
    <t>ÜNLÜ ET VE ET ÜRÜNLERİ GIDA TARIM NAKLİYAT SANAYİ VE TİCARET LİMİTED ŞİRKETİ</t>
  </si>
  <si>
    <t>İVRİZ KONAK SÜT ÜRÜNLERİ VE HAYVANCILIK SANAYİ VE TİCARET LİMİTED ŞİRKETİ</t>
  </si>
  <si>
    <t>SÜLEYMAN KARABURUN</t>
  </si>
  <si>
    <t>İSMAİL CANPOLAT ŞAHİN</t>
  </si>
  <si>
    <t>OĞUZ TARIM VE HAYVANCILIK SANAYİ VE TİCARET ANONİM ŞİRKETİ</t>
  </si>
  <si>
    <t>NURAYDIN ÖZLÜ</t>
  </si>
  <si>
    <t>ABDULLAH GÖKÇE</t>
  </si>
  <si>
    <t>ERHAN OK</t>
  </si>
  <si>
    <t>BEKİR KARATAŞ</t>
  </si>
  <si>
    <t>SINIRLI SORUMLU ÇAYHAN KASABASI TARIMSAL KALKINMA KOOPERATİFİ</t>
  </si>
  <si>
    <t>NAGİHAN PITIR</t>
  </si>
  <si>
    <t>ÇAKIR TAŞTEPE</t>
  </si>
  <si>
    <t>MUHAMMET TAHSİN KILIÇ</t>
  </si>
  <si>
    <t>FERAT KARA</t>
  </si>
  <si>
    <t>ŞEVKİ ÜNLÜ</t>
  </si>
  <si>
    <t>S.S OYMALI MAH. TARIMSAL KALK KOOPERATİFİ İKT İŞL</t>
  </si>
  <si>
    <t>HALKBANKASI KREDİ KARTI</t>
  </si>
  <si>
    <t>KAYSERİ SÜTMA YOL HARCAMASI BENZİN-SU</t>
  </si>
  <si>
    <t>İSAK ÜNLÜ - ABİTTER IŞIK KASIM AYI MAAŞ ÖDEMESİ</t>
  </si>
  <si>
    <t>SALİH GÜNEŞ ARALIK AYI MAAŞ ÖDEMESİ</t>
  </si>
  <si>
    <t>ÇEK DEFTERİ MASRAFI</t>
  </si>
  <si>
    <t>CEMİL MEŞE - 5 ARALIK YOL HARCIRAH ÖDEMESİ</t>
  </si>
  <si>
    <t>EMİNOĞULLARI</t>
  </si>
  <si>
    <t>08.12.2025 ÖDEMELER - EYYÜP AĞA</t>
  </si>
  <si>
    <t>İSAK ÜNLÜ</t>
  </si>
  <si>
    <t>ATİLLA KÜMÜŞTAŞ</t>
  </si>
  <si>
    <t>MUSTAFA YAĞMUR</t>
  </si>
  <si>
    <t>ADEM APAÇIK</t>
  </si>
  <si>
    <t>MEHMET TÜFEKCİ</t>
  </si>
  <si>
    <t>BİLAL KAYAASLAN</t>
  </si>
  <si>
    <t>NAZMİYE ÖZBULDUK</t>
  </si>
  <si>
    <t>ÜMMÜGÜLSÜM SANCAK / SANCAK ETLİEKMEK</t>
  </si>
  <si>
    <t>BAŞYAZAR SÜT ÜRÜNLERİ GIDA SANAYİ VE TİCARET ANONİM ŞİRKETİ</t>
  </si>
  <si>
    <t>AK GIDA SANAYİ VE TİCARET ANONİM ŞİRKETİ</t>
  </si>
  <si>
    <t>ER-HAS GIDA MADDELERİ MANDIRAC</t>
  </si>
  <si>
    <t>TUNCAY İNÖNÜ</t>
  </si>
  <si>
    <t>OSMAN EVLİ</t>
  </si>
  <si>
    <t>BETÜL EVLİ</t>
  </si>
  <si>
    <t>LÜTFİ ULUSAN</t>
  </si>
  <si>
    <t>MEHMET GÜNERİ</t>
  </si>
  <si>
    <t>YUNUS DURAN</t>
  </si>
  <si>
    <t>S.S. ÇUKURKUYU 51-3 KALKINMA KOOP.İKTİSADİ İŞL.</t>
  </si>
  <si>
    <t>MAHMUT KARA</t>
  </si>
  <si>
    <t>KREDİ KARTİ 650846*****5397 PARAM COMBO ZİRAAT</t>
  </si>
  <si>
    <t>GREEN PARK HAYVANCILIK SANAYİ VE TİCARET A.Ş.</t>
  </si>
  <si>
    <t xml:space="preserve">ZİRAAT KREDİ KULLANDIRIM 1086 </t>
  </si>
  <si>
    <t>105845 NOLU ÇEK SÜT PAK</t>
  </si>
  <si>
    <t>KASA 07.12.2025 DEVİR</t>
  </si>
  <si>
    <t>08.12.2025 ÖDEMELER</t>
  </si>
  <si>
    <t>AK GIDA GELEN</t>
  </si>
  <si>
    <t>KULA YAĞ VE EMEK YEM SANAYİ TİCARET ANONİM ŞİRKETİ</t>
  </si>
  <si>
    <t>BAŞHAN AGRO GIDA SANAYİ VE TİCARET ANONİM ŞİRKETİ</t>
  </si>
  <si>
    <t>KARADAĞ AGRO FARM ENDÜSTRİYEL TARIM ÜRÜNLERİ</t>
  </si>
  <si>
    <t>Ahmet Yönet Kayseri Yol Harcırahı(04.12.25)</t>
  </si>
  <si>
    <t>CEMİL MEŞE ARALIK AYI MAAŞ ÖDEMESİ</t>
  </si>
  <si>
    <t>Habip Göl/Tarla Uçak Tekeri (Caner Ünlü)</t>
  </si>
  <si>
    <t>Sanayi ve Tarla Giderleri (Caner Ünlü)</t>
  </si>
  <si>
    <t>Özden Gökçelik 290 Torba Yemcibey Hammaliye öd.</t>
  </si>
  <si>
    <t>FATİH BAYRAKCI MERSİN YOL HARCIRAHI ÖDEMESİ</t>
  </si>
  <si>
    <t>NECMETTİN TAYFUN ARALIK AYI MAAŞ AVANS ÖDEMESİ</t>
  </si>
  <si>
    <t>MAHİR ALYUSUF KASIM AYI HAMALİYE ÖDEMESİ</t>
  </si>
  <si>
    <t>06.12.2025 ÖDEMELER</t>
  </si>
  <si>
    <t>06.12.2025 ÖDEMELER - EYYÜP AĞA</t>
  </si>
  <si>
    <t>E. VAKIF BANK 05.12.2025 DEVİR</t>
  </si>
  <si>
    <t>E. HALK BANKASI 05.12.2025 DEVİR</t>
  </si>
  <si>
    <t>E. ZİRAAT BANKASI 05.12.2025.2025 DEVİR</t>
  </si>
  <si>
    <t>E. GARANTİ BANKASI 05.12.2025 DEVİR</t>
  </si>
  <si>
    <t>DENİZBANK  05.12.2025 DEVİR</t>
  </si>
  <si>
    <t>ZİRAAT KATILIM 05.12.2025 DEVİR</t>
  </si>
  <si>
    <t>MUSTAFA EREN</t>
  </si>
  <si>
    <t>MUSA AYAR</t>
  </si>
  <si>
    <t>ER TAŞKIRAN PETROL NAKLİYAT İNŞAAT SANAYİİ VE TİCARET LİMİTED ŞİRKETİ</t>
  </si>
  <si>
    <t>CUMA YILMAZ</t>
  </si>
  <si>
    <t>HAVVA TİLKİCİ</t>
  </si>
  <si>
    <t>ZELİHA AKAR</t>
  </si>
  <si>
    <t>HMT BİYOGAZ HAYVANCILIK TARIM GIDA İNŞAAT SANAYİ VE TİCARET ANONİM ŞİRKETİ</t>
  </si>
  <si>
    <t>HMZ HAYVANCILIK TARIM OTOMOTİV SANAYİ TİCARET LİMİTED ŞİRKETİ</t>
  </si>
  <si>
    <t>ÖNERLER ET VE SÜT ÜRÜNLERİ İNŞAAT TARIM SANAYİ VE DIŞ TİCARET LİMİTED ŞİRKETİ</t>
  </si>
  <si>
    <t>DURMUŞ KAYMAK</t>
  </si>
  <si>
    <t>TAHSİN SAN</t>
  </si>
  <si>
    <t>ERDAL GÜLSOY</t>
  </si>
  <si>
    <t>PIER MTTP GMBH MERKEZİ ALMANYA İSTANBUL MERKEZ ŞUBESİ</t>
  </si>
  <si>
    <t>FURKAN KAYHAN</t>
  </si>
  <si>
    <t>KASIM ŞAVK</t>
  </si>
  <si>
    <t>SELİM GÜLDALI - ÇEK ÖDEMESİ</t>
  </si>
  <si>
    <t>DEMİRELLER DBS</t>
  </si>
  <si>
    <t>İSAK ÜNLÜ - MİLLİ EMLAK ÖDEMESİ</t>
  </si>
  <si>
    <t>BETÜL YILDIRIM - KREDİ KARTI ÖDEMESİ</t>
  </si>
  <si>
    <t>İSAK ÜNLÜ - OTOMOSYON EKİM</t>
  </si>
  <si>
    <t>ZİRAAT BANKASI KREDİ</t>
  </si>
  <si>
    <t>ÜNLÜ ET EMANET</t>
  </si>
  <si>
    <t>09.12.2025 ÖDEMELER - EYYÜP AĞA</t>
  </si>
  <si>
    <t>09.12.2025 ÖDEMELER</t>
  </si>
  <si>
    <t>KASA 08.12.2025 DEVİR</t>
  </si>
  <si>
    <t>BİLİME ÇEKİLEN - BETÜL YILDIRIM K.KARTI</t>
  </si>
  <si>
    <t>BİLİME ÇEKİLEN - HÜSEYİN GÜNEŞ</t>
  </si>
  <si>
    <t xml:space="preserve">EYYÜPAĞA </t>
  </si>
  <si>
    <t>NİRVANA</t>
  </si>
  <si>
    <t>ZİRAAT KREDİ KARTI - KULA YAĞA ÇEKİLDİ</t>
  </si>
  <si>
    <t>MAKİNE BAKIM MONTAJ TADİLAT ÖDEMESİ</t>
  </si>
  <si>
    <t>KAPLAN DAYININ OĞLUNA VERİLDİ</t>
  </si>
  <si>
    <t>İSAK ÜNLÜ ÖDEME</t>
  </si>
  <si>
    <t>Çiftlik Kömür Nakliyesi(Kadir Karakoyun)</t>
  </si>
  <si>
    <t>Motosiklete benzin alımı(Kadir Karakoyun)</t>
  </si>
  <si>
    <t>Market Gideri (Kadir Karakoyun)</t>
  </si>
  <si>
    <t>Buz Alımı</t>
  </si>
  <si>
    <t>Misafir için Mutfak Malz.Alımı(Aykut Özdemir)</t>
  </si>
  <si>
    <t>Şalgam ve Yoğurt Alımı</t>
  </si>
  <si>
    <t>Tost Ekmeği Alımı</t>
  </si>
  <si>
    <t>10.12.2025 ÖDEMELER - EYYÜP AĞA</t>
  </si>
  <si>
    <t>10.12.2025 ÖDEMELER</t>
  </si>
  <si>
    <t>KASA 09.12.2025 DEVİR</t>
  </si>
  <si>
    <t>10.12.2025 ÖDEMELER  - OYMALI KOOP İKT. İŞL</t>
  </si>
  <si>
    <t>EKERLER BÜYÜK LOKMAN ŞİFALI BİTKİLER GIDA OTOMOTİV SANAYİ VE TİCARET LİMİTED ŞİRKETİ</t>
  </si>
  <si>
    <t>KREDİ KARTİ 547244*****5255 PARAM WORD VAKIFBANK</t>
  </si>
  <si>
    <t>GÜNEY SÜT SANAYİ VE GIDA MADDELERİ TİCARET ANONİM ŞİRKETİ.</t>
  </si>
  <si>
    <t>BÜŞRA KAYA</t>
  </si>
  <si>
    <t>KALEKİM GIDA SAN.TİC.LTD.ŞTİ.</t>
  </si>
  <si>
    <t>İNTER TARIM ZİRAİ İLAÇ GÜBRE TOHUM TOPTAN PAZARLAMA VE TİCARET LİMİTED ŞİRKETİ</t>
  </si>
  <si>
    <t>SONER GÜNGÖR</t>
  </si>
  <si>
    <t>İZZET ÖZ</t>
  </si>
  <si>
    <t>HASAN EKİCİ</t>
  </si>
  <si>
    <t>KEMAL SONGÜL</t>
  </si>
  <si>
    <t>YÖNET HUB.,BAK.VE KİMYEVİ GÜBRE TİC.VE SAN.LTD.ŞTİ</t>
  </si>
  <si>
    <t>MAHMUT EMRE ÖNER</t>
  </si>
  <si>
    <t>EREĞLİ SPOR KULUBÜ</t>
  </si>
  <si>
    <t>NAZMİYE ÖZBULDUK - ÇEK ÖDEMESİ</t>
  </si>
  <si>
    <t>SEÇGİN AVCI - ÇEK ÖDEMESİ</t>
  </si>
  <si>
    <t>ORHAN ALAKEÇE - ÇEK ÖDEMESİ</t>
  </si>
  <si>
    <t>İVRİZ KONAK SÜT - ÇEK ÖDEMESİ</t>
  </si>
  <si>
    <t>SÜLEYMAN KILIÇ - ÇEK ÖDEMESİ</t>
  </si>
  <si>
    <t>LİDER FARM - ÇEK ÖDEMESİ</t>
  </si>
  <si>
    <t>AHMET YÖNET ARALIK AYI AVANS ÖDEMESİ</t>
  </si>
  <si>
    <t>EYYÜP KAAN ÜNLÜ'YE YAPILAN ÖDEME</t>
  </si>
  <si>
    <t xml:space="preserve"> Pekpostalcı Petrol/42 AOC 211 Yakıt</t>
  </si>
  <si>
    <t>ÜMİT AKPINAR / AK AMBALAJ VE TEMİZLİK</t>
  </si>
  <si>
    <t>BİZİM TOPTAN SATIŞ MAĞAZALARI ANONİM ŞİRKETİ</t>
  </si>
  <si>
    <t>KAMER YEM ÜRETİM VE PAZ.A.Ş.</t>
  </si>
  <si>
    <t>MERAM ELEKTRİK PERAKENDE SATIŞ ANONİM ŞİRKETİ</t>
  </si>
  <si>
    <t>MEDİNE APAÇIK</t>
  </si>
  <si>
    <t>ULVİYE APAÇIK</t>
  </si>
  <si>
    <t>İSMAİL ULUDOĞAN</t>
  </si>
  <si>
    <t>İNTER TARIM GÜBRE - ÇEK ÖDEMESİ</t>
  </si>
  <si>
    <t xml:space="preserve">ZİRAAT KREDİ </t>
  </si>
  <si>
    <t>ER-HAS GIDA MADDELERİ MANDIRACILIK HAYVANCILIK İNŞAAT MALZ. İNŞ. TAAHHÜT TİC VE SAN. LTD ŞTİ.</t>
  </si>
  <si>
    <t>ENERYA EREĞLİ GAZ DAĞITIM ANONİM ŞİRKETİ</t>
  </si>
  <si>
    <t>ÜNLÜ SÜT VE SÜT ÜRÜNLERİ NAKLİYAT HAYVANCILIK SANAYİ TİCARET LİMİTED ŞİRKETİ</t>
  </si>
  <si>
    <t>ÖMER KARAKEÇE (MEHMET)</t>
  </si>
  <si>
    <t>TÜRKİYE KIZILAY DERNEĞİ</t>
  </si>
  <si>
    <t>ESAT EŞEN</t>
  </si>
  <si>
    <t>11.12.2025 ÖDEMELER</t>
  </si>
  <si>
    <t>KASA 10.12.2025 DEVİR</t>
  </si>
  <si>
    <t>SERYEM - ZİRAAT KREDİ KARTI</t>
  </si>
  <si>
    <t>11.12.2025 ÖDEMELER  - OYMALI KOOP İKT. İŞL</t>
  </si>
  <si>
    <t>OYMALI KOOP VAKIFBANK 10.12.2025 DEVİR</t>
  </si>
  <si>
    <t>OYMALI İKT.İŞL.  VAKIF BANK 10.12.2025 DEVİR</t>
  </si>
  <si>
    <t>OYMALI İKT.İŞL.  HALK BANKASI 10.12.2025 DEVİR</t>
  </si>
  <si>
    <t>BİLİM</t>
  </si>
  <si>
    <t>BANKA MASRAFI</t>
  </si>
  <si>
    <t>İSAK ÜNLÜ/NİĞDELİ MURAT YOL HARÇLIĞI</t>
  </si>
  <si>
    <t>Özgür Karaman Konya Yol Har.Öd.(5-7-9-11-13 Aralık)</t>
  </si>
  <si>
    <t>42 ERL 50 HGS ÖDEMESİ - ZİRAAT KREDİ KARTI</t>
  </si>
  <si>
    <t>42 AIF 320 HGS ÖDEMESİ - ZİRAAT KREDİ KARTI</t>
  </si>
  <si>
    <t>42 ERF 08 HGS ÖDEMESİ - ZİRAAT KREDİ KARTI</t>
  </si>
  <si>
    <t>12.12.2025 ÖDEMELER - EYYÜP AĞA</t>
  </si>
  <si>
    <t>11.12.2025 ÖDEMELER - EYYÜP AĞA</t>
  </si>
  <si>
    <t>12.12.2025 ÖDEMELER</t>
  </si>
  <si>
    <t>KASA 11.12.2025 DEVİR</t>
  </si>
  <si>
    <t>12.12.2025 ÖDEMELER  - OYMALI KOOP İKT. İŞL</t>
  </si>
  <si>
    <t>FATİH DOĞAN / FATİH SÜT MAMÜLLERİ</t>
  </si>
  <si>
    <t>DEMİRELLER AKARYAKIT NAKLİYAT TİCARET VE SANAYİ LİMİTED ŞİRKETİ</t>
  </si>
  <si>
    <t>LOKMAN ÜNLÜ</t>
  </si>
  <si>
    <t>MEHMET ALİ ALTUNSOY</t>
  </si>
  <si>
    <t>ÖZDEN GÖKÇELİK</t>
  </si>
  <si>
    <t>SERYEM GIDA SANAYİ VE TİCARET LİMİTED ŞİRKETİ</t>
  </si>
  <si>
    <t>RAMAZAN DÜZGÜN</t>
  </si>
  <si>
    <t>ZİRAAT KREDİ ALIMI</t>
  </si>
  <si>
    <t>İSAK ÜNLÜ - CAMİ ECEVİT TİLKİCİ</t>
  </si>
  <si>
    <t>İSAK ÜNLÜ -DÜVE ALIMI MÜSLÜM ELMAS</t>
  </si>
  <si>
    <t>İSAK ÜNLÜ - POLAT DORSE ALIMI</t>
  </si>
  <si>
    <t>ZİRAAT BANKASI SİGORTA GİDERLERİ</t>
  </si>
  <si>
    <t>ÇAYHAN KOOP ÇEK ÖDEMESİ ZİR BANKASI</t>
  </si>
  <si>
    <t>YEMCİBEY ZİRAAT KREDİ KARTI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</si>
</sst>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8"/>
      <color theme="3"/>
      <name val="Calibri Light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43" fontId="33" fillId="0" borderId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37" applyNumberFormat="0" applyFill="0" applyAlignment="0" applyProtection="0"/>
    <xf numFmtId="0" fontId="37" fillId="0" borderId="38" applyNumberFormat="0" applyFill="0" applyAlignment="0" applyProtection="0"/>
    <xf numFmtId="0" fontId="38" fillId="0" borderId="39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40" applyNumberFormat="0" applyAlignment="0" applyProtection="0"/>
    <xf numFmtId="0" fontId="43" fillId="6" borderId="41" applyNumberFormat="0" applyAlignment="0" applyProtection="0"/>
    <xf numFmtId="0" fontId="44" fillId="6" borderId="40" applyNumberFormat="0" applyAlignment="0" applyProtection="0"/>
    <xf numFmtId="0" fontId="45" fillId="0" borderId="42" applyNumberFormat="0" applyFill="0" applyAlignment="0" applyProtection="0"/>
    <xf numFmtId="0" fontId="46" fillId="7" borderId="43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4" fillId="0" borderId="45" applyNumberFormat="0" applyFill="0" applyAlignment="0" applyProtection="0"/>
    <xf numFmtId="0" fontId="4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4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4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4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4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4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0" borderId="0" applyNumberFormat="0" applyFont="0" applyFill="0" applyBorder="0" applyAlignment="0" applyProtection="0"/>
    <xf numFmtId="0" fontId="6" fillId="8" borderId="44" applyNumberFormat="0" applyFont="0" applyAlignment="0" applyProtection="0"/>
    <xf numFmtId="0" fontId="4" fillId="0" borderId="0" applyNumberFormat="0" applyFont="0" applyFill="0" applyBorder="0" applyAlignment="0" applyProtection="0"/>
    <xf numFmtId="0" fontId="4" fillId="8" borderId="44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8" borderId="44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118">
    <xf numFmtId="0" fontId="0" fillId="0" borderId="0" xfId="0"/>
    <xf numFmtId="43" fontId="0" fillId="0" borderId="0" xfId="1" applyFont="1"/>
    <xf numFmtId="0" fontId="34" fillId="0" borderId="6" xfId="0" applyFont="1" applyBorder="1" applyAlignment="1">
      <alignment horizontal="center"/>
    </xf>
    <xf numFmtId="0" fontId="34" fillId="0" borderId="7" xfId="0" applyFont="1" applyBorder="1"/>
    <xf numFmtId="0" fontId="34" fillId="0" borderId="10" xfId="0" applyFont="1" applyBorder="1"/>
    <xf numFmtId="0" fontId="34" fillId="0" borderId="11" xfId="0" applyFont="1" applyBorder="1"/>
    <xf numFmtId="0" fontId="34" fillId="0" borderId="14" xfId="0" applyFont="1" applyBorder="1"/>
    <xf numFmtId="0" fontId="34" fillId="0" borderId="16" xfId="0" applyFont="1" applyBorder="1"/>
    <xf numFmtId="0" fontId="34" fillId="0" borderId="10" xfId="0" applyFont="1" applyBorder="1" applyAlignment="1">
      <alignment horizontal="right"/>
    </xf>
    <xf numFmtId="43" fontId="34" fillId="0" borderId="10" xfId="1" applyFont="1" applyFill="1" applyBorder="1"/>
    <xf numFmtId="43" fontId="34" fillId="0" borderId="0" xfId="1" applyFont="1" applyFill="1" applyBorder="1"/>
    <xf numFmtId="43" fontId="0" fillId="0" borderId="10" xfId="1" applyFont="1" applyBorder="1"/>
    <xf numFmtId="0" fontId="0" fillId="0" borderId="14" xfId="0" applyBorder="1"/>
    <xf numFmtId="0" fontId="34" fillId="0" borderId="0" xfId="0" applyFont="1" applyAlignment="1">
      <alignment horizontal="center" vertical="center"/>
    </xf>
    <xf numFmtId="0" fontId="32" fillId="0" borderId="0" xfId="0" applyFont="1"/>
    <xf numFmtId="0" fontId="0" fillId="0" borderId="18" xfId="0" applyBorder="1"/>
    <xf numFmtId="0" fontId="0" fillId="0" borderId="27" xfId="0" applyBorder="1"/>
    <xf numFmtId="43" fontId="0" fillId="0" borderId="8" xfId="1" applyFont="1" applyBorder="1"/>
    <xf numFmtId="0" fontId="0" fillId="0" borderId="16" xfId="0" applyBorder="1"/>
    <xf numFmtId="3" fontId="0" fillId="0" borderId="14" xfId="0" applyNumberFormat="1" applyBorder="1"/>
    <xf numFmtId="4" fontId="0" fillId="0" borderId="0" xfId="0" applyNumberFormat="1"/>
    <xf numFmtId="4" fontId="0" fillId="0" borderId="10" xfId="0" applyNumberFormat="1" applyBorder="1"/>
    <xf numFmtId="4" fontId="0" fillId="0" borderId="0" xfId="1" applyNumberFormat="1" applyFont="1"/>
    <xf numFmtId="4" fontId="34" fillId="0" borderId="3" xfId="1" applyNumberFormat="1" applyFont="1" applyFill="1" applyBorder="1" applyAlignment="1">
      <alignment horizontal="center"/>
    </xf>
    <xf numFmtId="4" fontId="32" fillId="0" borderId="8" xfId="1" applyNumberFormat="1" applyFont="1" applyFill="1" applyBorder="1"/>
    <xf numFmtId="4" fontId="32" fillId="0" borderId="12" xfId="1" applyNumberFormat="1" applyFont="1" applyFill="1" applyBorder="1"/>
    <xf numFmtId="4" fontId="32" fillId="0" borderId="10" xfId="1" applyNumberFormat="1" applyFont="1" applyFill="1" applyBorder="1"/>
    <xf numFmtId="4" fontId="0" fillId="0" borderId="10" xfId="1" applyNumberFormat="1" applyFont="1" applyBorder="1"/>
    <xf numFmtId="4" fontId="30" fillId="0" borderId="10" xfId="1" applyNumberFormat="1" applyFont="1" applyFill="1" applyBorder="1"/>
    <xf numFmtId="4" fontId="0" fillId="0" borderId="10" xfId="1" applyNumberFormat="1" applyFont="1" applyFill="1" applyBorder="1"/>
    <xf numFmtId="4" fontId="32" fillId="0" borderId="0" xfId="1" applyNumberFormat="1" applyFont="1" applyFill="1" applyBorder="1"/>
    <xf numFmtId="4" fontId="32" fillId="0" borderId="10" xfId="1" applyNumberFormat="1" applyFont="1" applyFill="1" applyBorder="1" applyAlignment="1">
      <alignment horizontal="center"/>
    </xf>
    <xf numFmtId="4" fontId="32" fillId="0" borderId="0" xfId="1" applyNumberFormat="1" applyFont="1" applyFill="1"/>
    <xf numFmtId="4" fontId="32" fillId="0" borderId="28" xfId="1" applyNumberFormat="1" applyFont="1" applyFill="1" applyBorder="1"/>
    <xf numFmtId="4" fontId="0" fillId="0" borderId="19" xfId="1" applyNumberFormat="1" applyFont="1" applyFill="1" applyBorder="1"/>
    <xf numFmtId="4" fontId="34" fillId="0" borderId="4" xfId="1" applyNumberFormat="1" applyFont="1" applyFill="1" applyBorder="1" applyAlignment="1">
      <alignment horizontal="center"/>
    </xf>
    <xf numFmtId="4" fontId="32" fillId="0" borderId="9" xfId="1" applyNumberFormat="1" applyFont="1" applyFill="1" applyBorder="1"/>
    <xf numFmtId="4" fontId="32" fillId="0" borderId="13" xfId="1" applyNumberFormat="1" applyFont="1" applyFill="1" applyBorder="1"/>
    <xf numFmtId="4" fontId="34" fillId="0" borderId="0" xfId="1" applyNumberFormat="1" applyFont="1" applyFill="1" applyBorder="1"/>
    <xf numFmtId="4" fontId="32" fillId="0" borderId="15" xfId="1" applyNumberFormat="1" applyFont="1" applyFill="1" applyBorder="1"/>
    <xf numFmtId="4" fontId="32" fillId="0" borderId="20" xfId="1" applyNumberFormat="1" applyFont="1" applyFill="1" applyBorder="1"/>
    <xf numFmtId="4" fontId="32" fillId="0" borderId="26" xfId="1" applyNumberFormat="1" applyFont="1" applyFill="1" applyBorder="1"/>
    <xf numFmtId="4" fontId="34" fillId="0" borderId="1" xfId="1" applyNumberFormat="1" applyFont="1" applyBorder="1" applyAlignment="1">
      <alignment horizontal="center"/>
    </xf>
    <xf numFmtId="4" fontId="34" fillId="0" borderId="8" xfId="1" applyNumberFormat="1" applyFont="1" applyFill="1" applyBorder="1"/>
    <xf numFmtId="4" fontId="32" fillId="0" borderId="19" xfId="1" applyNumberFormat="1" applyFont="1" applyFill="1" applyBorder="1"/>
    <xf numFmtId="4" fontId="32" fillId="0" borderId="10" xfId="1" applyNumberFormat="1" applyFont="1" applyBorder="1"/>
    <xf numFmtId="4" fontId="32" fillId="0" borderId="17" xfId="1" applyNumberFormat="1" applyFont="1" applyBorder="1"/>
    <xf numFmtId="4" fontId="32" fillId="0" borderId="19" xfId="1" applyNumberFormat="1" applyFont="1" applyBorder="1"/>
    <xf numFmtId="0" fontId="31" fillId="0" borderId="14" xfId="0" applyFont="1" applyBorder="1"/>
    <xf numFmtId="4" fontId="32" fillId="0" borderId="25" xfId="1" applyNumberFormat="1" applyFont="1" applyFill="1" applyBorder="1"/>
    <xf numFmtId="4" fontId="32" fillId="0" borderId="10" xfId="1" applyNumberFormat="1" applyFont="1" applyFill="1" applyBorder="1" applyAlignment="1">
      <alignment horizontal="right"/>
    </xf>
    <xf numFmtId="4" fontId="0" fillId="0" borderId="19" xfId="1" applyNumberFormat="1" applyFont="1" applyBorder="1" applyAlignment="1">
      <alignment horizontal="right"/>
    </xf>
    <xf numFmtId="0" fontId="29" fillId="0" borderId="16" xfId="0" applyFont="1" applyBorder="1"/>
    <xf numFmtId="4" fontId="32" fillId="0" borderId="19" xfId="1" applyNumberFormat="1" applyFont="1" applyBorder="1" applyAlignment="1">
      <alignment horizontal="right"/>
    </xf>
    <xf numFmtId="0" fontId="34" fillId="0" borderId="22" xfId="0" applyFont="1" applyBorder="1" applyAlignment="1">
      <alignment horizontal="center"/>
    </xf>
    <xf numFmtId="0" fontId="28" fillId="0" borderId="14" xfId="0" applyFont="1" applyBorder="1"/>
    <xf numFmtId="0" fontId="27" fillId="0" borderId="14" xfId="0" applyFont="1" applyBorder="1"/>
    <xf numFmtId="49" fontId="26" fillId="0" borderId="18" xfId="2" applyNumberFormat="1" applyFont="1" applyBorder="1" applyAlignment="1">
      <alignment horizontal="left"/>
    </xf>
    <xf numFmtId="0" fontId="25" fillId="0" borderId="14" xfId="0" applyFont="1" applyBorder="1"/>
    <xf numFmtId="43" fontId="24" fillId="0" borderId="10" xfId="1" applyFont="1" applyFill="1" applyBorder="1"/>
    <xf numFmtId="43" fontId="24" fillId="0" borderId="10" xfId="1" applyFont="1" applyBorder="1"/>
    <xf numFmtId="43" fontId="24" fillId="0" borderId="8" xfId="1" applyFont="1" applyFill="1" applyBorder="1"/>
    <xf numFmtId="0" fontId="23" fillId="0" borderId="14" xfId="0" applyFont="1" applyBorder="1"/>
    <xf numFmtId="0" fontId="23" fillId="0" borderId="16" xfId="0" applyFont="1" applyBorder="1"/>
    <xf numFmtId="0" fontId="22" fillId="0" borderId="14" xfId="0" applyFont="1" applyBorder="1"/>
    <xf numFmtId="0" fontId="21" fillId="0" borderId="14" xfId="0" applyFont="1" applyBorder="1"/>
    <xf numFmtId="0" fontId="20" fillId="0" borderId="14" xfId="0" applyFont="1" applyBorder="1"/>
    <xf numFmtId="43" fontId="0" fillId="0" borderId="14" xfId="1" applyFont="1" applyBorder="1"/>
    <xf numFmtId="0" fontId="19" fillId="0" borderId="14" xfId="0" applyFont="1" applyBorder="1"/>
    <xf numFmtId="0" fontId="18" fillId="0" borderId="16" xfId="0" applyFont="1" applyBorder="1"/>
    <xf numFmtId="0" fontId="18" fillId="0" borderId="14" xfId="0" applyFont="1" applyBorder="1"/>
    <xf numFmtId="0" fontId="17" fillId="0" borderId="14" xfId="0" applyFont="1" applyBorder="1"/>
    <xf numFmtId="0" fontId="16" fillId="0" borderId="14" xfId="0" applyFont="1" applyBorder="1"/>
    <xf numFmtId="4" fontId="32" fillId="0" borderId="17" xfId="1" applyNumberFormat="1" applyFont="1" applyFill="1" applyBorder="1"/>
    <xf numFmtId="4" fontId="32" fillId="0" borderId="17" xfId="1" applyNumberFormat="1" applyFont="1" applyFill="1" applyBorder="1" applyAlignment="1">
      <alignment horizontal="right"/>
    </xf>
    <xf numFmtId="0" fontId="15" fillId="0" borderId="14" xfId="0" applyFont="1" applyBorder="1"/>
    <xf numFmtId="0" fontId="14" fillId="0" borderId="14" xfId="0" applyFont="1" applyBorder="1"/>
    <xf numFmtId="0" fontId="13" fillId="0" borderId="14" xfId="0" applyFont="1" applyBorder="1"/>
    <xf numFmtId="0" fontId="13" fillId="0" borderId="16" xfId="0" applyFont="1" applyBorder="1"/>
    <xf numFmtId="0" fontId="12" fillId="0" borderId="16" xfId="0" applyFont="1" applyBorder="1"/>
    <xf numFmtId="0" fontId="12" fillId="0" borderId="14" xfId="0" applyFont="1" applyBorder="1"/>
    <xf numFmtId="0" fontId="11" fillId="0" borderId="14" xfId="0" applyFont="1" applyBorder="1"/>
    <xf numFmtId="0" fontId="10" fillId="0" borderId="14" xfId="0" applyFont="1" applyBorder="1"/>
    <xf numFmtId="0" fontId="9" fillId="0" borderId="14" xfId="0" applyFont="1" applyBorder="1"/>
    <xf numFmtId="0" fontId="8" fillId="0" borderId="14" xfId="0" applyFont="1" applyBorder="1"/>
    <xf numFmtId="0" fontId="8" fillId="0" borderId="16" xfId="0" applyFont="1" applyBorder="1"/>
    <xf numFmtId="0" fontId="0" fillId="0" borderId="7" xfId="0" applyBorder="1"/>
    <xf numFmtId="4" fontId="32" fillId="0" borderId="8" xfId="1" applyNumberFormat="1" applyFont="1" applyFill="1" applyBorder="1" applyAlignment="1">
      <alignment horizontal="center"/>
    </xf>
    <xf numFmtId="4" fontId="32" fillId="0" borderId="8" xfId="1" applyNumberFormat="1" applyFont="1" applyFill="1" applyBorder="1" applyAlignment="1">
      <alignment horizontal="right"/>
    </xf>
    <xf numFmtId="0" fontId="7" fillId="0" borderId="14" xfId="0" applyFont="1" applyBorder="1"/>
    <xf numFmtId="43" fontId="33" fillId="0" borderId="10" xfId="1" applyFont="1" applyBorder="1"/>
    <xf numFmtId="4" fontId="34" fillId="0" borderId="10" xfId="1" applyNumberFormat="1" applyFont="1" applyFill="1" applyBorder="1" applyAlignment="1">
      <alignment horizontal="right"/>
    </xf>
    <xf numFmtId="4" fontId="6" fillId="0" borderId="0" xfId="43" applyNumberFormat="1" applyAlignment="1">
      <alignment horizontal="right"/>
    </xf>
    <xf numFmtId="0" fontId="5" fillId="0" borderId="14" xfId="0" applyFont="1" applyBorder="1"/>
    <xf numFmtId="0" fontId="3" fillId="0" borderId="14" xfId="0" applyFont="1" applyBorder="1"/>
    <xf numFmtId="0" fontId="0" fillId="0" borderId="10" xfId="0" applyBorder="1"/>
    <xf numFmtId="0" fontId="2" fillId="0" borderId="14" xfId="0" applyFont="1" applyBorder="1"/>
    <xf numFmtId="0" fontId="2" fillId="0" borderId="10" xfId="0" applyFont="1" applyBorder="1"/>
    <xf numFmtId="49" fontId="2" fillId="0" borderId="10" xfId="2" applyNumberFormat="1" applyFont="1" applyFill="1" applyBorder="1" applyAlignment="1">
      <alignment horizontal="left"/>
    </xf>
    <xf numFmtId="0" fontId="34" fillId="0" borderId="5" xfId="0" applyFont="1" applyBorder="1" applyAlignment="1">
      <alignment horizontal="center"/>
    </xf>
    <xf numFmtId="0" fontId="34" fillId="0" borderId="31" xfId="0" applyFont="1" applyBorder="1" applyAlignment="1">
      <alignment horizontal="center"/>
    </xf>
    <xf numFmtId="0" fontId="34" fillId="0" borderId="32" xfId="0" applyFont="1" applyBorder="1" applyAlignment="1">
      <alignment horizontal="center"/>
    </xf>
    <xf numFmtId="0" fontId="34" fillId="0" borderId="29" xfId="0" applyFont="1" applyBorder="1" applyAlignment="1">
      <alignment horizontal="center"/>
    </xf>
    <xf numFmtId="0" fontId="34" fillId="0" borderId="30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/>
    </xf>
    <xf numFmtId="0" fontId="34" fillId="0" borderId="46" xfId="0" applyFont="1" applyBorder="1" applyAlignment="1">
      <alignment horizontal="center" vertical="center"/>
    </xf>
    <xf numFmtId="0" fontId="1" fillId="0" borderId="16" xfId="0" applyFont="1" applyBorder="1"/>
  </cellXfs>
  <cellStyles count="85">
    <cellStyle name="%20 - Vurgu1" xfId="20" builtinId="30" customBuiltin="1"/>
    <cellStyle name="%20 - Vurgu1 2" xfId="47" xr:uid="{830A289F-7B84-49F3-B629-83CA96580158}"/>
    <cellStyle name="%20 - Vurgu1 3" xfId="67" xr:uid="{2482FBBF-2ACB-45FB-ABE9-9B66B23942CD}"/>
    <cellStyle name="%20 - Vurgu2" xfId="24" builtinId="34" customBuiltin="1"/>
    <cellStyle name="%20 - Vurgu2 2" xfId="50" xr:uid="{5CB25409-3C01-4588-98BA-C719AF51713F}"/>
    <cellStyle name="%20 - Vurgu2 3" xfId="70" xr:uid="{46EED9D1-69EE-4195-82DB-E2129A946DE0}"/>
    <cellStyle name="%20 - Vurgu3" xfId="28" builtinId="38" customBuiltin="1"/>
    <cellStyle name="%20 - Vurgu3 2" xfId="53" xr:uid="{8DC6C34D-F875-410D-8AFD-3BFBC48416A8}"/>
    <cellStyle name="%20 - Vurgu3 3" xfId="73" xr:uid="{326C8378-0EE6-48F3-815A-E7449077E0AA}"/>
    <cellStyle name="%20 - Vurgu4" xfId="32" builtinId="42" customBuiltin="1"/>
    <cellStyle name="%20 - Vurgu4 2" xfId="56" xr:uid="{2FB6B597-FC5E-401A-9373-B03ED2EDF60F}"/>
    <cellStyle name="%20 - Vurgu4 3" xfId="76" xr:uid="{FDCAE4E9-9543-4FB6-9785-F4A009DA5DF0}"/>
    <cellStyle name="%20 - Vurgu5" xfId="36" builtinId="46" customBuiltin="1"/>
    <cellStyle name="%20 - Vurgu5 2" xfId="59" xr:uid="{52BE505D-9EDE-4260-AC80-23B5E12869E7}"/>
    <cellStyle name="%20 - Vurgu5 3" xfId="79" xr:uid="{12CDF733-5F5F-4513-955E-C8AB2044D204}"/>
    <cellStyle name="%20 - Vurgu6" xfId="40" builtinId="50" customBuiltin="1"/>
    <cellStyle name="%20 - Vurgu6 2" xfId="62" xr:uid="{B39C3146-C969-4FBC-914A-425E5CCAB3AC}"/>
    <cellStyle name="%20 - Vurgu6 3" xfId="82" xr:uid="{B6106044-DE82-40AF-A16A-B2F656A2C048}"/>
    <cellStyle name="%40 - Vurgu1" xfId="21" builtinId="31" customBuiltin="1"/>
    <cellStyle name="%40 - Vurgu1 2" xfId="48" xr:uid="{42DDF415-C8C9-41BD-A416-C9122FF7A446}"/>
    <cellStyle name="%40 - Vurgu1 3" xfId="68" xr:uid="{BB60895C-5681-4EB6-A805-C75AF3D0F3D1}"/>
    <cellStyle name="%40 - Vurgu2" xfId="25" builtinId="35" customBuiltin="1"/>
    <cellStyle name="%40 - Vurgu2 2" xfId="51" xr:uid="{F5987D2A-4421-4492-BEBB-713D61F8D45D}"/>
    <cellStyle name="%40 - Vurgu2 3" xfId="71" xr:uid="{1BF078B3-C9D1-4ABF-ABD2-4A6B68621880}"/>
    <cellStyle name="%40 - Vurgu3" xfId="29" builtinId="39" customBuiltin="1"/>
    <cellStyle name="%40 - Vurgu3 2" xfId="54" xr:uid="{B662162A-3A38-43A6-B0EE-4D201DE7E863}"/>
    <cellStyle name="%40 - Vurgu3 3" xfId="74" xr:uid="{E58F48DE-1112-45C9-8A33-E88188909DCB}"/>
    <cellStyle name="%40 - Vurgu4" xfId="33" builtinId="43" customBuiltin="1"/>
    <cellStyle name="%40 - Vurgu4 2" xfId="57" xr:uid="{DBC1AAD0-7350-45FF-AB26-1E10B29CBD96}"/>
    <cellStyle name="%40 - Vurgu4 3" xfId="77" xr:uid="{42E659E2-A06D-4388-99B9-54787BAD3DFD}"/>
    <cellStyle name="%40 - Vurgu5" xfId="37" builtinId="47" customBuiltin="1"/>
    <cellStyle name="%40 - Vurgu5 2" xfId="60" xr:uid="{9906A4C5-D27A-44B9-B855-EBDD61DA19B5}"/>
    <cellStyle name="%40 - Vurgu5 3" xfId="80" xr:uid="{78AD4BF6-32EA-4B76-BD50-2507E90CFA0A}"/>
    <cellStyle name="%40 - Vurgu6" xfId="41" builtinId="51" customBuiltin="1"/>
    <cellStyle name="%40 - Vurgu6 2" xfId="63" xr:uid="{7552832A-45FD-416D-9B98-E3C079556F60}"/>
    <cellStyle name="%40 - Vurgu6 3" xfId="83" xr:uid="{10269694-B356-4101-A359-3C0207B946D8}"/>
    <cellStyle name="%60 - Vurgu1" xfId="22" builtinId="32" customBuiltin="1"/>
    <cellStyle name="%60 - Vurgu1 2" xfId="49" xr:uid="{AC764973-A44B-4F6F-8B5F-23DC803606F0}"/>
    <cellStyle name="%60 - Vurgu1 3" xfId="69" xr:uid="{0D630595-8C00-403B-8B55-7B041D0CE1B3}"/>
    <cellStyle name="%60 - Vurgu2" xfId="26" builtinId="36" customBuiltin="1"/>
    <cellStyle name="%60 - Vurgu2 2" xfId="52" xr:uid="{B55D0F05-E6EC-4603-996F-1819D894E5DD}"/>
    <cellStyle name="%60 - Vurgu2 3" xfId="72" xr:uid="{022CE916-676B-42D0-8964-AAE4A1D2246D}"/>
    <cellStyle name="%60 - Vurgu3" xfId="30" builtinId="40" customBuiltin="1"/>
    <cellStyle name="%60 - Vurgu3 2" xfId="55" xr:uid="{BC79247E-95CA-4A62-BDBB-435188E79DEB}"/>
    <cellStyle name="%60 - Vurgu3 3" xfId="75" xr:uid="{318E738F-C29F-42A5-B499-214F318C5ACC}"/>
    <cellStyle name="%60 - Vurgu4" xfId="34" builtinId="44" customBuiltin="1"/>
    <cellStyle name="%60 - Vurgu4 2" xfId="58" xr:uid="{E5EDB431-6BBA-4F0A-831E-3E700E2BCD70}"/>
    <cellStyle name="%60 - Vurgu4 3" xfId="78" xr:uid="{C19BE298-0B8D-4356-AD29-6CB291E223C2}"/>
    <cellStyle name="%60 - Vurgu5" xfId="38" builtinId="48" customBuiltin="1"/>
    <cellStyle name="%60 - Vurgu5 2" xfId="61" xr:uid="{80A98665-CDD9-4C56-9557-E39CE140C596}"/>
    <cellStyle name="%60 - Vurgu5 3" xfId="81" xr:uid="{94BC5F4F-9796-4E8D-82D3-5FB7B429E632}"/>
    <cellStyle name="%60 - Vurgu6" xfId="42" builtinId="52" customBuiltin="1"/>
    <cellStyle name="%60 - Vurgu6 2" xfId="64" xr:uid="{C8C5AE0D-E10D-4AFA-9AF6-8CE49206EB65}"/>
    <cellStyle name="%60 - Vurgu6 3" xfId="84" xr:uid="{01FB1E41-6B8B-4BFE-8720-9C8939AF66A7}"/>
    <cellStyle name="Açıklama Metni" xfId="17" builtinId="53" customBuiltin="1"/>
    <cellStyle name="Ana Başlık" xfId="3" builtinId="15" customBuiltin="1"/>
    <cellStyle name="Bağlı Hücre" xfId="14" builtinId="24" customBuiltin="1"/>
    <cellStyle name="Başlık 1" xfId="4" builtinId="16" customBuiltin="1"/>
    <cellStyle name="Başlık 2" xfId="5" builtinId="17" customBuiltin="1"/>
    <cellStyle name="Başlık 3" xfId="6" builtinId="18" customBuiltin="1"/>
    <cellStyle name="Başlık 4" xfId="7" builtinId="19" customBuiltin="1"/>
    <cellStyle name="Çıkış" xfId="12" builtinId="21" customBuiltin="1"/>
    <cellStyle name="Giriş" xfId="11" builtinId="20" customBuiltin="1"/>
    <cellStyle name="Hesaplama" xfId="13" builtinId="22" customBuiltin="1"/>
    <cellStyle name="İşaretli Hücre" xfId="15" builtinId="23" customBuiltin="1"/>
    <cellStyle name="İyi" xfId="8" builtinId="26" customBuiltin="1"/>
    <cellStyle name="Kötü" xfId="9" builtinId="27" customBuiltin="1"/>
    <cellStyle name="Normal" xfId="0" builtinId="0"/>
    <cellStyle name="Normal 2" xfId="43" xr:uid="{1F3ED0D5-5235-448D-A4FC-909F7C7BB8BB}"/>
    <cellStyle name="Normal 3" xfId="45" xr:uid="{F45CC677-8560-42E6-9842-39E316CC07FE}"/>
    <cellStyle name="Normal 4" xfId="65" xr:uid="{34CD51DC-C662-4EC0-A202-BD5116F1B04F}"/>
    <cellStyle name="Normal 8" xfId="2" xr:uid="{ED01621D-EF3B-4F8F-88BB-5C51352AE599}"/>
    <cellStyle name="Not 2" xfId="44" xr:uid="{0E367641-2198-4D79-BC00-8FB2E23E8ACE}"/>
    <cellStyle name="Not 3" xfId="46" xr:uid="{D0587689-D287-4AC7-8D99-46CE4B4E9603}"/>
    <cellStyle name="Not 4" xfId="66" xr:uid="{D2DAFA0A-1B48-4921-B7FB-6F1F4C43AC56}"/>
    <cellStyle name="Nötr" xfId="10" builtinId="28" customBuiltin="1"/>
    <cellStyle name="Toplam" xfId="18" builtinId="25" customBuiltin="1"/>
    <cellStyle name="Uyarı Metni" xfId="16" builtinId="11" customBuiltin="1"/>
    <cellStyle name="Virgül" xfId="1" builtinId="3"/>
    <cellStyle name="Vurgu1" xfId="19" builtinId="29" customBuiltin="1"/>
    <cellStyle name="Vurgu2" xfId="23" builtinId="33" customBuiltin="1"/>
    <cellStyle name="Vurgu3" xfId="27" builtinId="37" customBuiltin="1"/>
    <cellStyle name="Vurgu4" xfId="31" builtinId="41" customBuiltin="1"/>
    <cellStyle name="Vurgu5" xfId="35" builtinId="45" customBuiltin="1"/>
    <cellStyle name="Vurgu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4EA02-2A7D-4943-8CA6-CAF1961310FC}">
  <sheetPr>
    <pageSetUpPr fitToPage="1"/>
  </sheetPr>
  <dimension ref="A1:N79"/>
  <sheetViews>
    <sheetView zoomScale="70" zoomScaleNormal="70" workbookViewId="0">
      <selection activeCell="H36" sqref="H36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customWidth="1"/>
    <col min="9" max="9" width="20.5703125" style="1" customWidth="1"/>
    <col min="10" max="10" width="13.85546875" bestFit="1" customWidth="1"/>
    <col min="11" max="11" width="12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8" ht="15" customHeight="1" thickBot="1" x14ac:dyDescent="0.3"/>
    <row r="2" spans="1:8" ht="15" customHeight="1" thickBot="1" x14ac:dyDescent="0.3">
      <c r="A2" s="104" t="s">
        <v>23</v>
      </c>
      <c r="B2" s="105"/>
      <c r="C2" s="106"/>
      <c r="D2" s="106"/>
      <c r="E2" s="107"/>
      <c r="H2" s="1"/>
    </row>
    <row r="3" spans="1:8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  <c r="H3" s="1"/>
    </row>
    <row r="4" spans="1:8" ht="15" customHeight="1" x14ac:dyDescent="0.25">
      <c r="A4" s="108" t="s">
        <v>3</v>
      </c>
      <c r="B4" s="3" t="s">
        <v>24</v>
      </c>
      <c r="C4" s="61">
        <v>-450270.29</v>
      </c>
      <c r="D4" s="24"/>
      <c r="E4" s="36">
        <f>+C4-D4</f>
        <v>-450270.29</v>
      </c>
      <c r="G4" s="4" t="s">
        <v>4</v>
      </c>
      <c r="H4" s="59">
        <v>10040307.74</v>
      </c>
    </row>
    <row r="5" spans="1:8" ht="15" customHeight="1" x14ac:dyDescent="0.25">
      <c r="A5" s="109"/>
      <c r="B5" s="5" t="s">
        <v>25</v>
      </c>
      <c r="C5" s="59">
        <v>-216087.76</v>
      </c>
      <c r="D5" s="25"/>
      <c r="E5" s="37">
        <f>+C5-D5+E4</f>
        <v>-666358.05000000005</v>
      </c>
      <c r="G5" s="4" t="s">
        <v>5</v>
      </c>
      <c r="H5" s="59">
        <v>37905.08</v>
      </c>
    </row>
    <row r="6" spans="1:8" ht="15" customHeight="1" x14ac:dyDescent="0.25">
      <c r="A6" s="109"/>
      <c r="B6" s="6" t="s">
        <v>26</v>
      </c>
      <c r="C6" s="60">
        <v>5742.49</v>
      </c>
      <c r="D6" s="26"/>
      <c r="E6" s="37">
        <f t="shared" ref="E6:E43" si="0">+C6-D6+E5</f>
        <v>-660615.56000000006</v>
      </c>
      <c r="G6" s="4" t="s">
        <v>6</v>
      </c>
      <c r="H6" s="60">
        <v>3566.1</v>
      </c>
    </row>
    <row r="7" spans="1:8" ht="15" customHeight="1" x14ac:dyDescent="0.25">
      <c r="A7" s="109"/>
      <c r="B7" s="7" t="s">
        <v>27</v>
      </c>
      <c r="C7" s="59">
        <v>9695.7099999999991</v>
      </c>
      <c r="D7" s="26"/>
      <c r="E7" s="37">
        <f t="shared" si="0"/>
        <v>-650919.85000000009</v>
      </c>
      <c r="G7" s="4" t="s">
        <v>7</v>
      </c>
      <c r="H7" s="59">
        <v>9695.7099999999991</v>
      </c>
    </row>
    <row r="8" spans="1:8" ht="15" customHeight="1" x14ac:dyDescent="0.25">
      <c r="A8" s="109"/>
      <c r="B8" s="6" t="s">
        <v>28</v>
      </c>
      <c r="C8" s="59">
        <v>609.83000000000004</v>
      </c>
      <c r="D8" s="26"/>
      <c r="E8" s="37">
        <f t="shared" si="0"/>
        <v>-650310.02000000014</v>
      </c>
      <c r="G8" s="4" t="s">
        <v>15</v>
      </c>
      <c r="H8" s="59">
        <v>609.83000000000004</v>
      </c>
    </row>
    <row r="9" spans="1:8" ht="15" customHeight="1" x14ac:dyDescent="0.25">
      <c r="A9" s="109"/>
      <c r="B9" s="7" t="s">
        <v>29</v>
      </c>
      <c r="C9" s="21">
        <v>30971.67</v>
      </c>
      <c r="D9" s="26"/>
      <c r="E9" s="37">
        <f t="shared" si="0"/>
        <v>-619338.35000000009</v>
      </c>
      <c r="G9" s="4" t="s">
        <v>16</v>
      </c>
      <c r="H9" s="21">
        <v>30971.67</v>
      </c>
    </row>
    <row r="10" spans="1:8" ht="15" customHeight="1" x14ac:dyDescent="0.25">
      <c r="A10" s="109"/>
      <c r="B10" s="52" t="s">
        <v>30</v>
      </c>
      <c r="C10" s="26"/>
      <c r="D10" s="26">
        <v>100000</v>
      </c>
      <c r="E10" s="37">
        <f t="shared" si="0"/>
        <v>-719338.35000000009</v>
      </c>
      <c r="G10" s="8" t="s">
        <v>8</v>
      </c>
      <c r="H10" s="9">
        <f>SUM(H4:H9)</f>
        <v>10123056.130000001</v>
      </c>
    </row>
    <row r="11" spans="1:8" ht="15" customHeight="1" x14ac:dyDescent="0.25">
      <c r="A11" s="109"/>
      <c r="B11" s="62" t="s">
        <v>31</v>
      </c>
      <c r="C11" s="26"/>
      <c r="D11" s="28">
        <v>5544.02</v>
      </c>
      <c r="E11" s="37">
        <f t="shared" si="0"/>
        <v>-724882.37000000011</v>
      </c>
      <c r="H11" s="10"/>
    </row>
    <row r="12" spans="1:8" ht="15" customHeight="1" x14ac:dyDescent="0.25">
      <c r="A12" s="109"/>
      <c r="B12" s="12" t="s">
        <v>35</v>
      </c>
      <c r="C12" s="21"/>
      <c r="D12" s="27">
        <v>277.2</v>
      </c>
      <c r="E12" s="37">
        <f t="shared" si="0"/>
        <v>-725159.57000000007</v>
      </c>
    </row>
    <row r="13" spans="1:8" ht="15" customHeight="1" x14ac:dyDescent="0.25">
      <c r="A13" s="109"/>
      <c r="B13" s="62" t="s">
        <v>34</v>
      </c>
      <c r="C13" s="26"/>
      <c r="D13" s="29">
        <v>81.849999999999994</v>
      </c>
      <c r="E13" s="37">
        <f t="shared" si="0"/>
        <v>-725241.42</v>
      </c>
    </row>
    <row r="14" spans="1:8" ht="15" customHeight="1" x14ac:dyDescent="0.25">
      <c r="A14" s="109"/>
      <c r="B14" s="63" t="s">
        <v>34</v>
      </c>
      <c r="C14" s="26"/>
      <c r="D14" s="29">
        <v>4.09</v>
      </c>
      <c r="E14" s="37">
        <f t="shared" si="0"/>
        <v>-725245.51</v>
      </c>
    </row>
    <row r="15" spans="1:8" ht="15" customHeight="1" x14ac:dyDescent="0.25">
      <c r="A15" s="109"/>
      <c r="B15" s="63" t="s">
        <v>33</v>
      </c>
      <c r="D15" s="29">
        <v>7677.61</v>
      </c>
      <c r="E15" s="37">
        <f t="shared" si="0"/>
        <v>-732923.12</v>
      </c>
    </row>
    <row r="16" spans="1:8" ht="15" customHeight="1" x14ac:dyDescent="0.25">
      <c r="A16" s="109"/>
      <c r="B16" s="62" t="s">
        <v>32</v>
      </c>
      <c r="C16" s="26"/>
      <c r="D16" s="29">
        <v>422.39</v>
      </c>
      <c r="E16" s="37">
        <f t="shared" si="0"/>
        <v>-733345.51</v>
      </c>
      <c r="H16">
        <v>63048.83</v>
      </c>
    </row>
    <row r="17" spans="1:14" ht="15" customHeight="1" x14ac:dyDescent="0.25">
      <c r="A17" s="109"/>
      <c r="B17" s="48" t="s">
        <v>36</v>
      </c>
      <c r="C17" s="26"/>
      <c r="D17" s="29">
        <v>150000</v>
      </c>
      <c r="E17" s="37">
        <f t="shared" si="0"/>
        <v>-883345.51</v>
      </c>
      <c r="H17">
        <v>216087.76</v>
      </c>
    </row>
    <row r="18" spans="1:14" ht="15" customHeight="1" x14ac:dyDescent="0.25">
      <c r="A18" s="109"/>
      <c r="B18" s="48" t="s">
        <v>37</v>
      </c>
      <c r="C18" s="26"/>
      <c r="D18" s="29">
        <v>150000</v>
      </c>
      <c r="E18" s="37">
        <f t="shared" si="0"/>
        <v>-1033345.51</v>
      </c>
      <c r="H18">
        <f>H16-H17</f>
        <v>-153038.93</v>
      </c>
    </row>
    <row r="19" spans="1:14" ht="15" customHeight="1" x14ac:dyDescent="0.25">
      <c r="A19" s="109"/>
      <c r="B19" s="62" t="s">
        <v>38</v>
      </c>
      <c r="C19" s="26"/>
      <c r="D19" s="29">
        <v>8000</v>
      </c>
      <c r="E19" s="37">
        <f t="shared" si="0"/>
        <v>-1041345.51</v>
      </c>
    </row>
    <row r="20" spans="1:14" ht="15" customHeight="1" x14ac:dyDescent="0.25">
      <c r="A20" s="109"/>
      <c r="B20" s="62" t="s">
        <v>39</v>
      </c>
      <c r="C20" s="26"/>
      <c r="D20" s="29">
        <v>75000</v>
      </c>
      <c r="E20" s="37">
        <f t="shared" si="0"/>
        <v>-1116345.51</v>
      </c>
    </row>
    <row r="21" spans="1:14" ht="15" customHeight="1" x14ac:dyDescent="0.25">
      <c r="A21" s="109"/>
      <c r="B21" s="62" t="s">
        <v>40</v>
      </c>
      <c r="C21" s="26"/>
      <c r="D21" s="29">
        <v>25000</v>
      </c>
      <c r="E21" s="37">
        <f t="shared" si="0"/>
        <v>-1141345.51</v>
      </c>
      <c r="H21" s="20">
        <v>802960.43</v>
      </c>
    </row>
    <row r="22" spans="1:14" ht="15" customHeight="1" x14ac:dyDescent="0.25">
      <c r="A22" s="109"/>
      <c r="B22" s="48" t="s">
        <v>41</v>
      </c>
      <c r="C22" s="26"/>
      <c r="D22" s="29">
        <v>64000</v>
      </c>
      <c r="E22" s="37">
        <f t="shared" si="0"/>
        <v>-1205345.51</v>
      </c>
      <c r="H22">
        <v>450270.29</v>
      </c>
    </row>
    <row r="23" spans="1:14" ht="15" customHeight="1" x14ac:dyDescent="0.25">
      <c r="A23" s="109"/>
      <c r="B23" s="64" t="s">
        <v>42</v>
      </c>
      <c r="C23" s="26"/>
      <c r="D23" s="29">
        <v>7736.63</v>
      </c>
      <c r="E23" s="37">
        <f t="shared" si="0"/>
        <v>-1213082.1399999999</v>
      </c>
      <c r="H23" s="20">
        <f>H21-H22</f>
        <v>352690.14000000007</v>
      </c>
    </row>
    <row r="24" spans="1:14" ht="15" customHeight="1" x14ac:dyDescent="0.25">
      <c r="A24" s="109"/>
      <c r="B24" s="48" t="s">
        <v>43</v>
      </c>
      <c r="C24" s="26">
        <v>1500000</v>
      </c>
      <c r="D24" s="29"/>
      <c r="E24" s="37">
        <f t="shared" si="0"/>
        <v>286917.8600000001</v>
      </c>
    </row>
    <row r="25" spans="1:14" ht="15" customHeight="1" x14ac:dyDescent="0.25">
      <c r="A25" s="109"/>
      <c r="B25" s="48" t="s">
        <v>37</v>
      </c>
      <c r="C25" s="26"/>
      <c r="D25" s="29">
        <v>400000</v>
      </c>
      <c r="E25" s="37">
        <f t="shared" si="0"/>
        <v>-113082.1399999999</v>
      </c>
    </row>
    <row r="26" spans="1:14" ht="15" customHeight="1" x14ac:dyDescent="0.25">
      <c r="A26" s="109"/>
      <c r="B26" s="12" t="s">
        <v>44</v>
      </c>
      <c r="C26" s="21"/>
      <c r="D26" s="27">
        <v>219959.73</v>
      </c>
      <c r="E26" s="37">
        <f t="shared" si="0"/>
        <v>-333041.86999999988</v>
      </c>
    </row>
    <row r="27" spans="1:14" ht="15" customHeight="1" x14ac:dyDescent="0.25">
      <c r="A27" s="109"/>
      <c r="B27" s="12" t="s">
        <v>45</v>
      </c>
      <c r="C27" s="21"/>
      <c r="D27" s="27">
        <v>500000</v>
      </c>
      <c r="E27" s="37">
        <f t="shared" si="0"/>
        <v>-833041.86999999988</v>
      </c>
    </row>
    <row r="28" spans="1:14" s="1" customFormat="1" ht="15" customHeight="1" x14ac:dyDescent="0.25">
      <c r="A28" s="109"/>
      <c r="B28" s="65" t="s">
        <v>46</v>
      </c>
      <c r="C28" s="26"/>
      <c r="D28" s="27">
        <v>10000</v>
      </c>
      <c r="E28" s="37">
        <f t="shared" si="0"/>
        <v>-843041.86999999988</v>
      </c>
      <c r="F28"/>
      <c r="G28"/>
      <c r="H28"/>
      <c r="J28"/>
      <c r="K28"/>
      <c r="L28"/>
      <c r="M28"/>
      <c r="N28"/>
    </row>
    <row r="29" spans="1:14" s="1" customFormat="1" ht="15" customHeight="1" x14ac:dyDescent="0.25">
      <c r="A29" s="109"/>
      <c r="B29" s="65" t="s">
        <v>47</v>
      </c>
      <c r="C29" s="26">
        <v>14573046.02</v>
      </c>
      <c r="D29" s="27"/>
      <c r="E29" s="37">
        <f t="shared" si="0"/>
        <v>13730004.15</v>
      </c>
      <c r="F29"/>
      <c r="G29"/>
      <c r="H29"/>
      <c r="J29"/>
      <c r="K29"/>
      <c r="L29"/>
      <c r="M29"/>
      <c r="N29"/>
    </row>
    <row r="30" spans="1:14" s="1" customFormat="1" ht="15" customHeight="1" x14ac:dyDescent="0.25">
      <c r="A30" s="109"/>
      <c r="B30" s="65" t="s">
        <v>48</v>
      </c>
      <c r="C30" s="26"/>
      <c r="D30" s="27">
        <v>400000</v>
      </c>
      <c r="E30" s="37">
        <f t="shared" si="0"/>
        <v>13330004.15</v>
      </c>
      <c r="F30"/>
      <c r="G30"/>
      <c r="H30"/>
      <c r="J30"/>
      <c r="K30"/>
      <c r="L30"/>
      <c r="M30"/>
      <c r="N30"/>
    </row>
    <row r="31" spans="1:14" s="1" customFormat="1" ht="15" customHeight="1" x14ac:dyDescent="0.25">
      <c r="A31" s="109"/>
      <c r="B31" s="65" t="s">
        <v>49</v>
      </c>
      <c r="C31" s="26"/>
      <c r="D31" s="27">
        <v>500000</v>
      </c>
      <c r="E31" s="37">
        <f t="shared" si="0"/>
        <v>12830004.15</v>
      </c>
      <c r="F31"/>
      <c r="G31"/>
      <c r="H31"/>
      <c r="J31"/>
      <c r="K31"/>
      <c r="L31"/>
      <c r="M31"/>
      <c r="N31"/>
    </row>
    <row r="32" spans="1:14" s="1" customFormat="1" ht="15" customHeight="1" x14ac:dyDescent="0.25">
      <c r="A32" s="109"/>
      <c r="B32" s="65" t="s">
        <v>50</v>
      </c>
      <c r="C32" s="26"/>
      <c r="D32" s="27">
        <v>1000000</v>
      </c>
      <c r="E32" s="37">
        <f t="shared" si="0"/>
        <v>11830004.15</v>
      </c>
      <c r="F32"/>
      <c r="G32"/>
      <c r="H32"/>
      <c r="J32"/>
      <c r="K32"/>
      <c r="L32"/>
      <c r="M32"/>
      <c r="N32"/>
    </row>
    <row r="33" spans="1:14" s="1" customFormat="1" ht="15" customHeight="1" x14ac:dyDescent="0.25">
      <c r="A33" s="109"/>
      <c r="B33" s="65" t="s">
        <v>51</v>
      </c>
      <c r="C33" s="26"/>
      <c r="D33" s="27">
        <v>255025</v>
      </c>
      <c r="E33" s="37">
        <f t="shared" si="0"/>
        <v>11574979.15</v>
      </c>
      <c r="F33"/>
      <c r="G33"/>
      <c r="H33"/>
      <c r="J33"/>
      <c r="K33"/>
      <c r="L33"/>
      <c r="M33"/>
      <c r="N33"/>
    </row>
    <row r="34" spans="1:14" s="1" customFormat="1" ht="15" customHeight="1" x14ac:dyDescent="0.25">
      <c r="A34" s="109"/>
      <c r="B34" s="65" t="s">
        <v>52</v>
      </c>
      <c r="C34" s="26"/>
      <c r="D34" s="27">
        <v>354315.39</v>
      </c>
      <c r="E34" s="37">
        <f t="shared" si="0"/>
        <v>11220663.76</v>
      </c>
      <c r="F34"/>
      <c r="G34"/>
      <c r="H34"/>
      <c r="J34"/>
      <c r="K34"/>
      <c r="L34"/>
      <c r="M34"/>
      <c r="N34"/>
    </row>
    <row r="35" spans="1:14" s="1" customFormat="1" ht="15" customHeight="1" x14ac:dyDescent="0.25">
      <c r="A35" s="109"/>
      <c r="B35" s="55" t="s">
        <v>53</v>
      </c>
      <c r="C35" s="26"/>
      <c r="D35" s="27">
        <v>362176.39</v>
      </c>
      <c r="E35" s="37">
        <f t="shared" si="0"/>
        <v>10858487.369999999</v>
      </c>
      <c r="F35"/>
      <c r="G35"/>
      <c r="H35"/>
      <c r="J35"/>
      <c r="K35"/>
      <c r="L35"/>
      <c r="M35"/>
      <c r="N35"/>
    </row>
    <row r="36" spans="1:14" s="1" customFormat="1" ht="15" customHeight="1" x14ac:dyDescent="0.25">
      <c r="A36" s="109"/>
      <c r="B36" s="68" t="s">
        <v>76</v>
      </c>
      <c r="C36" s="26"/>
      <c r="D36" s="27">
        <v>120000</v>
      </c>
      <c r="E36" s="37">
        <f t="shared" si="0"/>
        <v>10738487.369999999</v>
      </c>
      <c r="F36"/>
      <c r="G36"/>
      <c r="H36"/>
      <c r="J36"/>
      <c r="K36"/>
      <c r="L36"/>
      <c r="M36"/>
      <c r="N36"/>
    </row>
    <row r="37" spans="1:14" s="1" customFormat="1" ht="15" customHeight="1" x14ac:dyDescent="0.25">
      <c r="A37" s="109"/>
      <c r="B37" s="55" t="s">
        <v>54</v>
      </c>
      <c r="C37" s="26"/>
      <c r="D37" s="27">
        <v>100000</v>
      </c>
      <c r="E37" s="37">
        <f t="shared" si="0"/>
        <v>10638487.369999999</v>
      </c>
      <c r="F37"/>
      <c r="G37"/>
      <c r="H37"/>
      <c r="J37"/>
      <c r="K37"/>
      <c r="L37"/>
      <c r="M37"/>
      <c r="N37"/>
    </row>
    <row r="38" spans="1:14" s="1" customFormat="1" ht="15" customHeight="1" x14ac:dyDescent="0.25">
      <c r="A38" s="109"/>
      <c r="B38" s="55" t="s">
        <v>55</v>
      </c>
      <c r="C38" s="26"/>
      <c r="D38" s="27">
        <v>400000</v>
      </c>
      <c r="E38" s="37">
        <f t="shared" si="0"/>
        <v>10238487.369999999</v>
      </c>
      <c r="F38"/>
      <c r="G38"/>
      <c r="H38"/>
      <c r="J38"/>
      <c r="K38"/>
      <c r="L38"/>
      <c r="M38"/>
      <c r="N38"/>
    </row>
    <row r="39" spans="1:14" s="1" customFormat="1" ht="15" customHeight="1" x14ac:dyDescent="0.25">
      <c r="A39" s="109"/>
      <c r="B39" s="56" t="s">
        <v>56</v>
      </c>
      <c r="C39" s="26"/>
      <c r="D39" s="27">
        <v>30000</v>
      </c>
      <c r="E39" s="37">
        <f t="shared" si="0"/>
        <v>10208487.369999999</v>
      </c>
      <c r="F39"/>
      <c r="G39"/>
      <c r="H39"/>
      <c r="J39"/>
      <c r="K39"/>
      <c r="L39"/>
      <c r="M39"/>
      <c r="N39"/>
    </row>
    <row r="40" spans="1:14" s="1" customFormat="1" ht="15" customHeight="1" x14ac:dyDescent="0.25">
      <c r="A40" s="109"/>
      <c r="B40" s="67" t="s">
        <v>57</v>
      </c>
      <c r="C40" s="11">
        <v>14568.76</v>
      </c>
      <c r="D40" s="11"/>
      <c r="E40" s="37">
        <f t="shared" si="0"/>
        <v>10223056.129999999</v>
      </c>
      <c r="F40"/>
      <c r="G40"/>
      <c r="H40"/>
      <c r="J40"/>
      <c r="K40"/>
      <c r="L40"/>
      <c r="M40"/>
      <c r="N40"/>
    </row>
    <row r="41" spans="1:14" s="1" customFormat="1" ht="15" customHeight="1" x14ac:dyDescent="0.25">
      <c r="A41" s="109"/>
      <c r="B41" s="67" t="s">
        <v>58</v>
      </c>
      <c r="C41" s="11"/>
      <c r="D41" s="11">
        <v>100000</v>
      </c>
      <c r="E41" s="37">
        <f t="shared" si="0"/>
        <v>10123056.129999999</v>
      </c>
      <c r="F41"/>
      <c r="G41"/>
      <c r="H41"/>
      <c r="J41"/>
      <c r="K41"/>
      <c r="L41"/>
      <c r="M41"/>
      <c r="N41"/>
    </row>
    <row r="42" spans="1:14" s="1" customFormat="1" ht="15" customHeight="1" x14ac:dyDescent="0.25">
      <c r="A42" s="110"/>
      <c r="B42" s="58"/>
      <c r="C42" s="26"/>
      <c r="D42" s="27"/>
      <c r="E42" s="37">
        <f t="shared" si="0"/>
        <v>10123056.129999999</v>
      </c>
      <c r="F42"/>
      <c r="G42"/>
      <c r="H42"/>
      <c r="J42"/>
      <c r="K42"/>
      <c r="L42"/>
      <c r="M42"/>
      <c r="N42"/>
    </row>
    <row r="43" spans="1:14" s="1" customFormat="1" ht="15" customHeight="1" thickBot="1" x14ac:dyDescent="0.3">
      <c r="A43" s="111"/>
      <c r="B43" s="15"/>
      <c r="C43" s="53"/>
      <c r="D43" s="34"/>
      <c r="E43" s="49">
        <f t="shared" si="0"/>
        <v>10123056.129999999</v>
      </c>
      <c r="F43"/>
      <c r="G43"/>
      <c r="H43"/>
    </row>
    <row r="44" spans="1:14" s="1" customFormat="1" ht="15" customHeight="1" x14ac:dyDescent="0.25">
      <c r="A44" s="13"/>
      <c r="B44" s="14"/>
      <c r="C44" s="30"/>
      <c r="D44" s="30"/>
      <c r="E44" s="30"/>
      <c r="F44"/>
      <c r="G44"/>
      <c r="H44"/>
    </row>
    <row r="45" spans="1:14" s="1" customFormat="1" ht="15" customHeight="1" thickBot="1" x14ac:dyDescent="0.3">
      <c r="A45" s="13"/>
      <c r="B45"/>
      <c r="C45" s="30"/>
      <c r="D45" s="30"/>
      <c r="E45" s="38"/>
      <c r="F45"/>
      <c r="G45"/>
      <c r="H45"/>
    </row>
    <row r="46" spans="1:14" s="1" customFormat="1" ht="15" customHeight="1" thickBot="1" x14ac:dyDescent="0.3">
      <c r="A46" s="99" t="s">
        <v>21</v>
      </c>
      <c r="B46" s="100"/>
      <c r="C46" s="100"/>
      <c r="D46" s="100"/>
      <c r="E46" s="101"/>
      <c r="F46"/>
      <c r="G46"/>
      <c r="H46" s="10"/>
    </row>
    <row r="47" spans="1:14" s="1" customFormat="1" ht="15" customHeight="1" x14ac:dyDescent="0.25">
      <c r="A47" s="112" t="s">
        <v>9</v>
      </c>
      <c r="B47" s="3" t="s">
        <v>22</v>
      </c>
      <c r="C47" s="43">
        <v>494.41000000010536</v>
      </c>
      <c r="D47" s="24"/>
      <c r="E47" s="36">
        <f>+C47-D47</f>
        <v>494.41000000010536</v>
      </c>
      <c r="F47"/>
      <c r="G47"/>
      <c r="H47" s="10"/>
    </row>
    <row r="48" spans="1:14" s="1" customFormat="1" ht="15" customHeight="1" x14ac:dyDescent="0.25">
      <c r="A48" s="113"/>
      <c r="B48" s="19" t="s">
        <v>59</v>
      </c>
      <c r="C48" s="31">
        <v>100000</v>
      </c>
      <c r="D48" s="50"/>
      <c r="E48" s="39">
        <f>+E47+C48-D48</f>
        <v>100494.41000000011</v>
      </c>
      <c r="F48"/>
      <c r="G48"/>
      <c r="H48" s="10"/>
    </row>
    <row r="49" spans="1:8" s="1" customFormat="1" ht="15" customHeight="1" x14ac:dyDescent="0.25">
      <c r="A49" s="113"/>
      <c r="B49" s="12"/>
      <c r="C49" s="26"/>
      <c r="D49" s="50"/>
      <c r="E49" s="39">
        <f>+E48+C49-D49</f>
        <v>100494.41000000011</v>
      </c>
      <c r="F49"/>
      <c r="G49"/>
      <c r="H49" s="10"/>
    </row>
    <row r="50" spans="1:8" s="1" customFormat="1" ht="15" customHeight="1" x14ac:dyDescent="0.25">
      <c r="A50" s="113"/>
      <c r="B50" s="12"/>
      <c r="C50" s="26"/>
      <c r="D50" s="50"/>
      <c r="E50" s="39">
        <f t="shared" ref="E50:E51" si="1">+E49+C50-D50</f>
        <v>100494.41000000011</v>
      </c>
      <c r="F50"/>
      <c r="G50"/>
      <c r="H50" s="10"/>
    </row>
    <row r="51" spans="1:8" s="1" customFormat="1" ht="15" customHeight="1" thickBot="1" x14ac:dyDescent="0.3">
      <c r="A51" s="114"/>
      <c r="B51" s="57"/>
      <c r="C51" s="44"/>
      <c r="D51" s="51"/>
      <c r="E51" s="40">
        <f t="shared" si="1"/>
        <v>100494.41000000011</v>
      </c>
      <c r="F51"/>
      <c r="G51"/>
      <c r="H51" s="10"/>
    </row>
    <row r="52" spans="1:8" s="1" customFormat="1" ht="15" customHeight="1" x14ac:dyDescent="0.25">
      <c r="A52"/>
      <c r="B52"/>
      <c r="C52" s="22"/>
      <c r="D52" s="32"/>
      <c r="E52" s="32"/>
      <c r="F52"/>
      <c r="G52"/>
      <c r="H52" s="10"/>
    </row>
    <row r="53" spans="1:8" s="1" customFormat="1" ht="15" customHeight="1" thickBot="1" x14ac:dyDescent="0.3">
      <c r="A53" s="115" t="s">
        <v>21</v>
      </c>
      <c r="B53" s="115"/>
      <c r="C53" s="115"/>
      <c r="D53" s="115"/>
      <c r="E53" s="115"/>
      <c r="F53"/>
      <c r="G53"/>
      <c r="H53" s="10"/>
    </row>
    <row r="54" spans="1:8" s="1" customFormat="1" ht="15" customHeight="1" x14ac:dyDescent="0.25">
      <c r="A54" s="112" t="s">
        <v>10</v>
      </c>
      <c r="B54" s="12"/>
      <c r="C54" s="31"/>
      <c r="D54" s="31"/>
      <c r="E54" s="36"/>
      <c r="F54"/>
      <c r="G54"/>
      <c r="H54" s="10"/>
    </row>
    <row r="55" spans="1:8" s="1" customFormat="1" ht="15" customHeight="1" x14ac:dyDescent="0.25">
      <c r="A55" s="113"/>
      <c r="B55" s="12"/>
      <c r="C55" s="26"/>
      <c r="D55" s="31"/>
      <c r="E55" s="37"/>
      <c r="F55"/>
      <c r="G55"/>
      <c r="H55" s="10"/>
    </row>
    <row r="56" spans="1:8" s="1" customFormat="1" ht="15" customHeight="1" x14ac:dyDescent="0.25">
      <c r="A56" s="113"/>
      <c r="B56" s="12"/>
      <c r="C56" s="26"/>
      <c r="D56" s="31"/>
      <c r="E56" s="37"/>
      <c r="F56"/>
      <c r="G56"/>
    </row>
    <row r="57" spans="1:8" s="1" customFormat="1" ht="15" customHeight="1" thickBot="1" x14ac:dyDescent="0.3">
      <c r="A57" s="114"/>
      <c r="B57" s="16"/>
      <c r="C57" s="33"/>
      <c r="D57" s="33"/>
      <c r="E57" s="41"/>
      <c r="F57"/>
      <c r="G57"/>
    </row>
    <row r="58" spans="1:8" s="1" customFormat="1" ht="15" customHeight="1" x14ac:dyDescent="0.25">
      <c r="A58"/>
      <c r="B58"/>
      <c r="C58" s="22"/>
      <c r="D58" s="22"/>
      <c r="E58" s="22"/>
      <c r="F58"/>
      <c r="G58"/>
      <c r="H58" s="10"/>
    </row>
    <row r="59" spans="1:8" s="1" customFormat="1" ht="15" customHeight="1" x14ac:dyDescent="0.25">
      <c r="A59"/>
      <c r="B59"/>
      <c r="C59" s="22"/>
      <c r="D59" s="22"/>
      <c r="E59" s="22"/>
      <c r="F59"/>
      <c r="G59"/>
      <c r="H59" s="10"/>
    </row>
    <row r="60" spans="1:8" s="1" customFormat="1" ht="15" customHeight="1" thickBot="1" x14ac:dyDescent="0.3">
      <c r="A60"/>
      <c r="B60"/>
      <c r="C60" s="22"/>
      <c r="D60" s="22"/>
      <c r="E60" s="22"/>
      <c r="F60"/>
    </row>
    <row r="61" spans="1:8" s="1" customFormat="1" ht="15" customHeight="1" thickBot="1" x14ac:dyDescent="0.3">
      <c r="A61"/>
      <c r="B61" s="99" t="s">
        <v>17</v>
      </c>
      <c r="C61" s="100"/>
      <c r="D61" s="100"/>
      <c r="E61" s="101"/>
      <c r="F61"/>
    </row>
    <row r="62" spans="1:8" s="1" customFormat="1" ht="15" customHeight="1" x14ac:dyDescent="0.25">
      <c r="A62"/>
      <c r="B62" s="3" t="s">
        <v>18</v>
      </c>
      <c r="C62" s="17">
        <v>98.99</v>
      </c>
      <c r="D62" s="24"/>
      <c r="E62" s="36">
        <f>+C62-D62</f>
        <v>98.99</v>
      </c>
      <c r="F62"/>
      <c r="G62" s="102" t="s">
        <v>11</v>
      </c>
      <c r="H62" s="103"/>
    </row>
    <row r="63" spans="1:8" s="1" customFormat="1" ht="15" customHeight="1" x14ac:dyDescent="0.25">
      <c r="A63"/>
      <c r="B63" s="6" t="s">
        <v>19</v>
      </c>
      <c r="C63" s="11">
        <v>18271.18</v>
      </c>
      <c r="D63" s="26"/>
      <c r="E63" s="39">
        <f t="shared" ref="E63:E68" si="2">+C63-D63+E62</f>
        <v>18370.170000000002</v>
      </c>
      <c r="F63"/>
      <c r="G63" s="4" t="s">
        <v>12</v>
      </c>
      <c r="H63" s="11">
        <v>98.99</v>
      </c>
    </row>
    <row r="64" spans="1:8" s="1" customFormat="1" ht="15" customHeight="1" x14ac:dyDescent="0.25">
      <c r="A64"/>
      <c r="B64" s="6" t="s">
        <v>20</v>
      </c>
      <c r="C64" s="11">
        <v>2464.39</v>
      </c>
      <c r="D64" s="26"/>
      <c r="E64" s="39">
        <f t="shared" si="2"/>
        <v>20834.560000000001</v>
      </c>
      <c r="F64"/>
      <c r="G64" s="4" t="s">
        <v>13</v>
      </c>
      <c r="H64" s="11">
        <v>18740.59</v>
      </c>
    </row>
    <row r="65" spans="1:14" s="1" customFormat="1" ht="15" customHeight="1" x14ac:dyDescent="0.25">
      <c r="A65"/>
      <c r="B65" s="66" t="s">
        <v>60</v>
      </c>
      <c r="C65" s="26">
        <v>30000</v>
      </c>
      <c r="D65" s="21"/>
      <c r="E65" s="39">
        <f t="shared" si="2"/>
        <v>50834.559999999998</v>
      </c>
      <c r="F65"/>
      <c r="G65" s="4" t="s">
        <v>14</v>
      </c>
      <c r="H65" s="11">
        <v>2522.2199999999998</v>
      </c>
    </row>
    <row r="66" spans="1:14" s="1" customFormat="1" ht="15" customHeight="1" x14ac:dyDescent="0.25">
      <c r="A66"/>
      <c r="B66" s="12" t="s">
        <v>61</v>
      </c>
      <c r="C66" s="45"/>
      <c r="D66" s="45">
        <v>26330.59</v>
      </c>
      <c r="E66" s="39">
        <f t="shared" si="2"/>
        <v>24503.969999999998</v>
      </c>
      <c r="F66"/>
      <c r="G66" s="8" t="s">
        <v>8</v>
      </c>
      <c r="H66" s="11">
        <f>SUM(H63:H65)</f>
        <v>21361.800000000003</v>
      </c>
    </row>
    <row r="67" spans="1:14" s="1" customFormat="1" x14ac:dyDescent="0.25">
      <c r="A67"/>
      <c r="B67" s="18" t="s">
        <v>62</v>
      </c>
      <c r="C67" s="46"/>
      <c r="D67" s="46">
        <v>3142.17</v>
      </c>
      <c r="E67" s="39">
        <f t="shared" si="2"/>
        <v>21361.799999999996</v>
      </c>
      <c r="F67"/>
      <c r="G67"/>
    </row>
    <row r="68" spans="1:14" s="1" customFormat="1" ht="15.75" thickBot="1" x14ac:dyDescent="0.3">
      <c r="A68"/>
      <c r="B68" s="15"/>
      <c r="C68" s="47"/>
      <c r="D68" s="34"/>
      <c r="E68" s="40">
        <f t="shared" si="2"/>
        <v>21361.799999999996</v>
      </c>
      <c r="F68"/>
      <c r="G68"/>
    </row>
    <row r="69" spans="1:14" s="1" customFormat="1" x14ac:dyDescent="0.25">
      <c r="A69"/>
      <c r="B69"/>
      <c r="C69" s="22"/>
      <c r="D69" s="22"/>
      <c r="E69" s="22"/>
      <c r="F69"/>
      <c r="G69"/>
    </row>
    <row r="70" spans="1:14" s="1" customFormat="1" x14ac:dyDescent="0.25">
      <c r="A70"/>
      <c r="B70"/>
      <c r="C70" s="20"/>
      <c r="D70" s="22"/>
      <c r="E70" s="22"/>
      <c r="F70"/>
      <c r="G70"/>
    </row>
    <row r="71" spans="1:14" s="1" customFormat="1" x14ac:dyDescent="0.25">
      <c r="A71"/>
      <c r="B71"/>
      <c r="C71" s="20"/>
      <c r="D71" s="22"/>
      <c r="E71" s="22"/>
      <c r="F71"/>
      <c r="G71"/>
    </row>
    <row r="72" spans="1:14" s="1" customFormat="1" x14ac:dyDescent="0.25">
      <c r="A72"/>
      <c r="B72"/>
      <c r="C72" s="20"/>
      <c r="D72" s="22"/>
      <c r="E72" s="22"/>
      <c r="F72"/>
      <c r="G72"/>
    </row>
    <row r="73" spans="1:14" s="1" customFormat="1" x14ac:dyDescent="0.25">
      <c r="A73"/>
      <c r="B73"/>
      <c r="C73" s="20"/>
      <c r="D73" s="22"/>
      <c r="E73" s="22"/>
      <c r="F73"/>
      <c r="G73"/>
    </row>
    <row r="74" spans="1:14" s="1" customFormat="1" x14ac:dyDescent="0.25">
      <c r="A74"/>
      <c r="B74"/>
      <c r="C74" s="20"/>
      <c r="D74" s="22"/>
      <c r="E74" s="22"/>
      <c r="F74"/>
      <c r="G74"/>
    </row>
    <row r="75" spans="1:14" s="1" customFormat="1" x14ac:dyDescent="0.25">
      <c r="A75"/>
      <c r="B75"/>
      <c r="C75" s="20"/>
      <c r="D75" s="22"/>
      <c r="E75" s="22"/>
      <c r="F75"/>
      <c r="G75"/>
    </row>
    <row r="76" spans="1:14" s="1" customFormat="1" x14ac:dyDescent="0.25">
      <c r="A76"/>
      <c r="B76"/>
      <c r="C76" s="20"/>
      <c r="D76" s="22"/>
      <c r="E76" s="22"/>
      <c r="F76"/>
      <c r="G76"/>
    </row>
    <row r="77" spans="1:14" s="1" customFormat="1" x14ac:dyDescent="0.25">
      <c r="A77"/>
      <c r="B77"/>
      <c r="C77" s="20"/>
      <c r="D77" s="22"/>
      <c r="E77" s="22"/>
      <c r="F77"/>
      <c r="G77"/>
    </row>
    <row r="78" spans="1:14" s="1" customFormat="1" x14ac:dyDescent="0.25">
      <c r="A78"/>
      <c r="B78"/>
      <c r="C78" s="20"/>
      <c r="D78" s="22"/>
      <c r="E78" s="22"/>
      <c r="F78"/>
      <c r="G78"/>
    </row>
    <row r="79" spans="1:14" s="1" customFormat="1" x14ac:dyDescent="0.25">
      <c r="A79"/>
      <c r="B79"/>
      <c r="C79" s="20"/>
      <c r="D79" s="22"/>
      <c r="E79" s="22"/>
      <c r="F79"/>
      <c r="G79"/>
      <c r="L79"/>
      <c r="M79"/>
      <c r="N79"/>
    </row>
  </sheetData>
  <mergeCells count="8">
    <mergeCell ref="B61:E61"/>
    <mergeCell ref="G62:H62"/>
    <mergeCell ref="A2:E2"/>
    <mergeCell ref="A4:A43"/>
    <mergeCell ref="A46:E46"/>
    <mergeCell ref="A47:A51"/>
    <mergeCell ref="A53:E53"/>
    <mergeCell ref="A54:A57"/>
  </mergeCells>
  <pageMargins left="0.25" right="0.25" top="0.75" bottom="0.75" header="0.3" footer="0.3"/>
  <pageSetup paperSize="9" scale="51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17923-7105-47DE-A467-A59AA06A5683}">
  <sheetPr>
    <pageSetUpPr fitToPage="1"/>
  </sheetPr>
  <dimension ref="A1:N79"/>
  <sheetViews>
    <sheetView zoomScale="85" zoomScaleNormal="85" workbookViewId="0">
      <selection activeCell="A3" sqref="A3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39.85546875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387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21">
        <f>6823.31-250000</f>
        <v>-243176.69</v>
      </c>
      <c r="D4" s="24"/>
      <c r="E4" s="36">
        <f>+C4-D4</f>
        <v>-243176.69</v>
      </c>
      <c r="G4" s="4" t="s">
        <v>4</v>
      </c>
      <c r="H4" s="21">
        <v>10171.24</v>
      </c>
    </row>
    <row r="5" spans="1:14" ht="15" customHeight="1" x14ac:dyDescent="0.25">
      <c r="A5" s="109"/>
      <c r="B5" s="5" t="s">
        <v>195</v>
      </c>
      <c r="C5" s="59">
        <v>40360</v>
      </c>
      <c r="D5" s="25"/>
      <c r="E5" s="37">
        <f>+C5-D5+E4</f>
        <v>-202816.69</v>
      </c>
      <c r="G5" s="4" t="s">
        <v>5</v>
      </c>
      <c r="H5" s="59">
        <v>40360</v>
      </c>
    </row>
    <row r="6" spans="1:14" ht="15" customHeight="1" x14ac:dyDescent="0.25">
      <c r="A6" s="109"/>
      <c r="B6" s="6" t="s">
        <v>196</v>
      </c>
      <c r="C6" s="60">
        <v>3701.66</v>
      </c>
      <c r="D6" s="26"/>
      <c r="E6" s="37">
        <f t="shared" ref="E6:E36" si="0">+C6-D6+E5</f>
        <v>-199115.03</v>
      </c>
      <c r="G6" s="4" t="s">
        <v>6</v>
      </c>
      <c r="H6" s="60">
        <v>13018.37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-186893.72</v>
      </c>
      <c r="G7" s="4" t="s">
        <v>7</v>
      </c>
      <c r="H7" s="59">
        <v>12221.31</v>
      </c>
      <c r="L7" s="20"/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-186283.89</v>
      </c>
      <c r="G8" s="4" t="s">
        <v>15</v>
      </c>
      <c r="H8" s="59">
        <v>609.83000000000004</v>
      </c>
      <c r="L8" s="20"/>
    </row>
    <row r="9" spans="1:14" ht="15" customHeight="1" x14ac:dyDescent="0.25">
      <c r="A9" s="109"/>
      <c r="B9" s="7" t="s">
        <v>199</v>
      </c>
      <c r="C9" s="11">
        <v>971.67</v>
      </c>
      <c r="D9" s="26"/>
      <c r="E9" s="37">
        <f t="shared" si="0"/>
        <v>-185312.22</v>
      </c>
      <c r="G9" s="4" t="s">
        <v>16</v>
      </c>
      <c r="H9" s="11">
        <v>971.67</v>
      </c>
      <c r="L9" s="20"/>
    </row>
    <row r="10" spans="1:14" ht="15" customHeight="1" x14ac:dyDescent="0.25">
      <c r="A10" s="109"/>
      <c r="B10" s="52"/>
      <c r="C10" s="26"/>
      <c r="D10" s="26"/>
      <c r="E10" s="37">
        <f t="shared" si="0"/>
        <v>-185312.22</v>
      </c>
      <c r="G10" s="8" t="s">
        <v>8</v>
      </c>
      <c r="H10" s="9">
        <f>SUM(H4:H9)</f>
        <v>77352.42</v>
      </c>
      <c r="L10" s="20"/>
    </row>
    <row r="11" spans="1:14" ht="15" customHeight="1" x14ac:dyDescent="0.25">
      <c r="A11" s="116"/>
      <c r="B11" s="97" t="s">
        <v>365</v>
      </c>
      <c r="C11" s="26">
        <v>5000000</v>
      </c>
      <c r="D11" s="28"/>
      <c r="E11" s="37">
        <f t="shared" si="0"/>
        <v>4814687.78</v>
      </c>
      <c r="H11" s="10"/>
      <c r="L11" s="20"/>
    </row>
    <row r="12" spans="1:14" s="1" customFormat="1" ht="15" customHeight="1" x14ac:dyDescent="0.25">
      <c r="A12" s="116"/>
      <c r="B12" s="98" t="s">
        <v>364</v>
      </c>
      <c r="C12" s="21"/>
      <c r="D12" s="27">
        <v>1885000</v>
      </c>
      <c r="E12" s="37">
        <f t="shared" si="0"/>
        <v>2929687.7800000003</v>
      </c>
      <c r="F12"/>
      <c r="G12"/>
      <c r="L12" s="20"/>
      <c r="M12"/>
      <c r="N12"/>
    </row>
    <row r="13" spans="1:14" s="1" customFormat="1" ht="15" customHeight="1" x14ac:dyDescent="0.25">
      <c r="A13" s="116"/>
      <c r="B13" s="98" t="s">
        <v>353</v>
      </c>
      <c r="C13" s="21"/>
      <c r="D13" s="27">
        <v>1500000</v>
      </c>
      <c r="E13" s="37">
        <f t="shared" si="0"/>
        <v>1429687.7800000003</v>
      </c>
      <c r="F13"/>
      <c r="G13"/>
      <c r="L13" s="20"/>
      <c r="M13"/>
      <c r="N13"/>
    </row>
    <row r="14" spans="1:14" s="1" customFormat="1" ht="15" customHeight="1" x14ac:dyDescent="0.25">
      <c r="A14" s="116"/>
      <c r="B14" s="95" t="s">
        <v>249</v>
      </c>
      <c r="C14" s="21"/>
      <c r="D14" s="27">
        <v>115819.24</v>
      </c>
      <c r="E14" s="37">
        <f t="shared" si="0"/>
        <v>1313868.5400000003</v>
      </c>
      <c r="F14"/>
      <c r="G14"/>
      <c r="H14"/>
    </row>
    <row r="15" spans="1:14" s="1" customFormat="1" ht="15" customHeight="1" x14ac:dyDescent="0.25">
      <c r="A15" s="116"/>
      <c r="B15" s="95" t="s">
        <v>265</v>
      </c>
      <c r="C15" s="21"/>
      <c r="D15" s="27">
        <v>350000</v>
      </c>
      <c r="E15" s="37">
        <f t="shared" si="0"/>
        <v>963868.54000000027</v>
      </c>
      <c r="F15"/>
      <c r="G15"/>
      <c r="H15"/>
    </row>
    <row r="16" spans="1:14" s="1" customFormat="1" ht="15" customHeight="1" x14ac:dyDescent="0.25">
      <c r="A16" s="116"/>
      <c r="B16" s="95" t="s">
        <v>360</v>
      </c>
      <c r="C16" s="21"/>
      <c r="D16" s="27">
        <v>28716</v>
      </c>
      <c r="E16" s="37">
        <f t="shared" si="0"/>
        <v>935152.54000000027</v>
      </c>
      <c r="F16"/>
      <c r="G16"/>
      <c r="H16"/>
    </row>
    <row r="17" spans="1:8" s="1" customFormat="1" ht="15" customHeight="1" x14ac:dyDescent="0.25">
      <c r="A17" s="116"/>
      <c r="B17" s="95" t="s">
        <v>361</v>
      </c>
      <c r="C17" s="21"/>
      <c r="D17" s="27">
        <v>55269.11</v>
      </c>
      <c r="E17" s="37">
        <f t="shared" si="0"/>
        <v>879883.43000000028</v>
      </c>
      <c r="F17"/>
      <c r="G17"/>
      <c r="H17"/>
    </row>
    <row r="18" spans="1:8" s="1" customFormat="1" ht="15" customHeight="1" x14ac:dyDescent="0.25">
      <c r="A18" s="116"/>
      <c r="B18" s="95" t="s">
        <v>362</v>
      </c>
      <c r="C18" s="21"/>
      <c r="D18" s="27">
        <v>155878.94</v>
      </c>
      <c r="E18" s="37">
        <f t="shared" si="0"/>
        <v>724004.49000000022</v>
      </c>
      <c r="F18"/>
      <c r="G18"/>
      <c r="H18"/>
    </row>
    <row r="19" spans="1:8" s="1" customFormat="1" ht="15" customHeight="1" x14ac:dyDescent="0.25">
      <c r="A19" s="116"/>
      <c r="B19" s="95" t="s">
        <v>49</v>
      </c>
      <c r="C19" s="21"/>
      <c r="D19" s="27">
        <v>300000</v>
      </c>
      <c r="E19" s="37">
        <f t="shared" si="0"/>
        <v>424004.49000000022</v>
      </c>
      <c r="F19"/>
      <c r="G19"/>
      <c r="H19"/>
    </row>
    <row r="20" spans="1:8" s="1" customFormat="1" ht="15" customHeight="1" x14ac:dyDescent="0.25">
      <c r="A20" s="116"/>
      <c r="B20" s="95" t="s">
        <v>363</v>
      </c>
      <c r="C20" s="21"/>
      <c r="D20" s="27">
        <v>300000</v>
      </c>
      <c r="E20" s="37">
        <f t="shared" si="0"/>
        <v>124004.49000000022</v>
      </c>
      <c r="F20"/>
      <c r="G20"/>
      <c r="H20"/>
    </row>
    <row r="21" spans="1:8" s="1" customFormat="1" ht="15" customHeight="1" x14ac:dyDescent="0.25">
      <c r="A21" s="116"/>
      <c r="B21" s="95" t="s">
        <v>366</v>
      </c>
      <c r="C21" s="21">
        <v>500000</v>
      </c>
      <c r="D21" s="27"/>
      <c r="E21" s="37">
        <f t="shared" si="0"/>
        <v>624004.49000000022</v>
      </c>
      <c r="F21"/>
      <c r="G21"/>
      <c r="H21"/>
    </row>
    <row r="22" spans="1:8" s="1" customFormat="1" ht="15" customHeight="1" x14ac:dyDescent="0.25">
      <c r="A22" s="116"/>
      <c r="B22" s="95" t="s">
        <v>367</v>
      </c>
      <c r="C22" s="21"/>
      <c r="D22" s="27">
        <v>250</v>
      </c>
      <c r="E22" s="37">
        <f t="shared" si="0"/>
        <v>623754.49000000022</v>
      </c>
      <c r="F22"/>
      <c r="G22"/>
      <c r="H22"/>
    </row>
    <row r="23" spans="1:8" s="1" customFormat="1" ht="15" customHeight="1" x14ac:dyDescent="0.25">
      <c r="A23" s="116"/>
      <c r="B23" s="95" t="s">
        <v>368</v>
      </c>
      <c r="C23" s="21"/>
      <c r="D23" s="27">
        <v>2100</v>
      </c>
      <c r="E23" s="37">
        <f t="shared" si="0"/>
        <v>621654.49000000022</v>
      </c>
      <c r="F23"/>
      <c r="G23"/>
      <c r="H23"/>
    </row>
    <row r="24" spans="1:8" s="1" customFormat="1" ht="15" customHeight="1" x14ac:dyDescent="0.25">
      <c r="A24" s="116"/>
      <c r="B24" s="95" t="s">
        <v>157</v>
      </c>
      <c r="C24" s="21"/>
      <c r="D24" s="27">
        <v>4302.07</v>
      </c>
      <c r="E24" s="37">
        <f t="shared" si="0"/>
        <v>617352.42000000027</v>
      </c>
      <c r="F24"/>
      <c r="G24"/>
      <c r="H24"/>
    </row>
    <row r="25" spans="1:8" s="1" customFormat="1" ht="15" customHeight="1" x14ac:dyDescent="0.25">
      <c r="A25" s="116"/>
      <c r="B25" s="95" t="s">
        <v>369</v>
      </c>
      <c r="C25" s="21"/>
      <c r="D25" s="27">
        <v>50000</v>
      </c>
      <c r="E25" s="37">
        <f t="shared" si="0"/>
        <v>567352.42000000027</v>
      </c>
      <c r="F25"/>
      <c r="G25"/>
      <c r="H25"/>
    </row>
    <row r="26" spans="1:8" s="1" customFormat="1" ht="15" customHeight="1" x14ac:dyDescent="0.25">
      <c r="A26" s="116"/>
      <c r="B26" s="95" t="s">
        <v>294</v>
      </c>
      <c r="C26" s="21"/>
      <c r="D26" s="27">
        <v>150000</v>
      </c>
      <c r="E26" s="37">
        <f t="shared" si="0"/>
        <v>417352.42000000027</v>
      </c>
      <c r="F26"/>
      <c r="G26"/>
      <c r="H26"/>
    </row>
    <row r="27" spans="1:8" s="1" customFormat="1" ht="15" customHeight="1" x14ac:dyDescent="0.25">
      <c r="A27" s="116"/>
      <c r="B27" s="95" t="s">
        <v>370</v>
      </c>
      <c r="C27" s="11"/>
      <c r="D27" s="11">
        <v>190000</v>
      </c>
      <c r="E27" s="37">
        <f t="shared" si="0"/>
        <v>227352.42000000027</v>
      </c>
      <c r="F27"/>
      <c r="G27"/>
      <c r="H27"/>
    </row>
    <row r="28" spans="1:8" s="1" customFormat="1" ht="15" customHeight="1" x14ac:dyDescent="0.25">
      <c r="A28" s="116"/>
      <c r="B28" s="95" t="s">
        <v>249</v>
      </c>
      <c r="C28" s="21"/>
      <c r="D28" s="27">
        <v>50000</v>
      </c>
      <c r="E28" s="37">
        <f t="shared" si="0"/>
        <v>177352.42000000027</v>
      </c>
      <c r="F28"/>
      <c r="G28"/>
      <c r="H28"/>
    </row>
    <row r="29" spans="1:8" s="1" customFormat="1" ht="15" customHeight="1" x14ac:dyDescent="0.25">
      <c r="A29" s="116"/>
      <c r="B29" s="11" t="s">
        <v>371</v>
      </c>
      <c r="C29" s="11"/>
      <c r="D29" s="11">
        <v>100000</v>
      </c>
      <c r="E29" s="37">
        <f t="shared" si="0"/>
        <v>77352.420000000275</v>
      </c>
      <c r="F29"/>
      <c r="G29"/>
      <c r="H29"/>
    </row>
    <row r="30" spans="1:8" s="1" customFormat="1" ht="15" customHeight="1" x14ac:dyDescent="0.25">
      <c r="A30" s="116"/>
      <c r="B30" s="11"/>
      <c r="C30" s="11"/>
      <c r="D30" s="11"/>
      <c r="E30" s="37">
        <f t="shared" si="0"/>
        <v>77352.420000000275</v>
      </c>
      <c r="F30"/>
      <c r="G30"/>
      <c r="H30"/>
    </row>
    <row r="31" spans="1:8" s="1" customFormat="1" ht="15" customHeight="1" x14ac:dyDescent="0.25">
      <c r="A31" s="116"/>
      <c r="B31" s="11"/>
      <c r="C31" s="11"/>
      <c r="D31" s="11"/>
      <c r="E31" s="37">
        <f t="shared" si="0"/>
        <v>77352.420000000275</v>
      </c>
      <c r="F31"/>
      <c r="G31" s="20"/>
      <c r="H31"/>
    </row>
    <row r="32" spans="1:8" s="1" customFormat="1" ht="15" customHeight="1" x14ac:dyDescent="0.25">
      <c r="A32" s="116"/>
      <c r="B32" s="11"/>
      <c r="C32" s="11"/>
      <c r="D32" s="11"/>
      <c r="E32" s="37">
        <f t="shared" si="0"/>
        <v>77352.420000000275</v>
      </c>
      <c r="F32"/>
      <c r="G32" s="20"/>
      <c r="H32"/>
    </row>
    <row r="33" spans="1:14" s="1" customFormat="1" ht="15" customHeight="1" x14ac:dyDescent="0.25">
      <c r="A33" s="116"/>
      <c r="B33" s="11"/>
      <c r="C33" s="11"/>
      <c r="D33" s="11"/>
      <c r="E33" s="37">
        <f t="shared" si="0"/>
        <v>77352.420000000275</v>
      </c>
      <c r="F33"/>
      <c r="G33"/>
      <c r="H33"/>
    </row>
    <row r="34" spans="1:14" s="1" customFormat="1" ht="15" customHeight="1" x14ac:dyDescent="0.25">
      <c r="A34" s="116"/>
      <c r="B34" s="11"/>
      <c r="C34" s="11"/>
      <c r="D34" s="11"/>
      <c r="E34" s="37">
        <f t="shared" si="0"/>
        <v>77352.420000000275</v>
      </c>
      <c r="F34"/>
      <c r="G34"/>
      <c r="L34"/>
      <c r="M34"/>
      <c r="N34"/>
    </row>
    <row r="35" spans="1:14" s="1" customFormat="1" ht="15" customHeight="1" x14ac:dyDescent="0.25">
      <c r="A35" s="116"/>
      <c r="B35" s="11"/>
      <c r="C35" s="11"/>
      <c r="D35" s="11"/>
      <c r="E35" s="37">
        <f t="shared" si="0"/>
        <v>77352.420000000275</v>
      </c>
      <c r="F35"/>
      <c r="G35"/>
      <c r="L35"/>
      <c r="M35"/>
      <c r="N35"/>
    </row>
    <row r="36" spans="1:14" s="1" customFormat="1" ht="15" customHeight="1" x14ac:dyDescent="0.25">
      <c r="A36" s="116"/>
      <c r="B36" s="11"/>
      <c r="C36" s="11"/>
      <c r="D36" s="11"/>
      <c r="E36" s="37">
        <f t="shared" si="0"/>
        <v>77352.420000000275</v>
      </c>
      <c r="F36"/>
      <c r="G36"/>
      <c r="L36"/>
      <c r="M36"/>
      <c r="N36"/>
    </row>
    <row r="37" spans="1:14" s="1" customFormat="1" ht="15" customHeight="1" x14ac:dyDescent="0.25">
      <c r="A37" s="13"/>
      <c r="B37" s="14"/>
      <c r="C37" s="30"/>
      <c r="D37" s="30"/>
      <c r="E37" s="30"/>
      <c r="F37"/>
      <c r="G37"/>
    </row>
    <row r="38" spans="1:14" s="1" customFormat="1" ht="15" customHeight="1" thickBot="1" x14ac:dyDescent="0.3">
      <c r="A38" s="13"/>
      <c r="B38"/>
      <c r="C38" s="30"/>
      <c r="D38" s="30"/>
      <c r="E38" s="38"/>
      <c r="F38"/>
      <c r="G38"/>
    </row>
    <row r="39" spans="1:14" s="1" customFormat="1" ht="15" customHeight="1" thickBot="1" x14ac:dyDescent="0.3">
      <c r="A39" s="99" t="s">
        <v>372</v>
      </c>
      <c r="B39" s="100"/>
      <c r="C39" s="100"/>
      <c r="D39" s="100"/>
      <c r="E39" s="101"/>
      <c r="F39"/>
      <c r="G39"/>
    </row>
    <row r="40" spans="1:14" s="1" customFormat="1" ht="15" customHeight="1" x14ac:dyDescent="0.25">
      <c r="A40" s="112" t="s">
        <v>9</v>
      </c>
      <c r="B40" s="3" t="s">
        <v>373</v>
      </c>
      <c r="C40" s="91">
        <v>169362.11</v>
      </c>
      <c r="D40" s="24"/>
      <c r="E40" s="36">
        <f>+C40-D40</f>
        <v>169362.11</v>
      </c>
      <c r="F40"/>
      <c r="G40"/>
    </row>
    <row r="41" spans="1:14" s="1" customFormat="1" ht="15" customHeight="1" x14ac:dyDescent="0.25">
      <c r="A41" s="113"/>
      <c r="B41" s="19" t="s">
        <v>381</v>
      </c>
      <c r="C41" s="50"/>
      <c r="D41" s="50">
        <v>450</v>
      </c>
      <c r="E41" s="39">
        <f>+E40+C41-D41</f>
        <v>168912.11</v>
      </c>
      <c r="F41"/>
      <c r="G41"/>
    </row>
    <row r="42" spans="1:14" s="1" customFormat="1" ht="15" customHeight="1" x14ac:dyDescent="0.25">
      <c r="A42" s="113"/>
      <c r="B42" s="19" t="s">
        <v>382</v>
      </c>
      <c r="C42" s="50"/>
      <c r="D42" s="50">
        <v>2500</v>
      </c>
      <c r="E42" s="39">
        <f>+E41+C42-D42</f>
        <v>166412.10999999999</v>
      </c>
      <c r="F42"/>
      <c r="G42"/>
    </row>
    <row r="43" spans="1:14" s="1" customFormat="1" ht="15" customHeight="1" x14ac:dyDescent="0.25">
      <c r="A43" s="113"/>
      <c r="B43" s="19"/>
      <c r="C43" s="50"/>
      <c r="D43" s="50"/>
      <c r="E43" s="39">
        <f t="shared" ref="E43" si="1">+E42+C43-D43</f>
        <v>166412.10999999999</v>
      </c>
      <c r="F43"/>
      <c r="G43"/>
    </row>
    <row r="44" spans="1:14" s="1" customFormat="1" ht="15" customHeight="1" x14ac:dyDescent="0.25">
      <c r="A44" s="113"/>
      <c r="B44" s="19"/>
      <c r="C44" s="50"/>
      <c r="D44" s="50"/>
      <c r="E44" s="39"/>
      <c r="F44"/>
      <c r="G44"/>
    </row>
    <row r="45" spans="1:14" s="1" customFormat="1" ht="15" customHeight="1" x14ac:dyDescent="0.25">
      <c r="A45" s="113"/>
      <c r="B45" s="19"/>
      <c r="C45" s="50"/>
      <c r="D45" s="50"/>
      <c r="E45" s="39"/>
      <c r="F45"/>
      <c r="G45"/>
    </row>
    <row r="46" spans="1:14" s="1" customFormat="1" ht="15" customHeight="1" x14ac:dyDescent="0.25">
      <c r="A46" s="113"/>
      <c r="B46" s="19"/>
      <c r="C46" s="50"/>
      <c r="D46" s="50"/>
      <c r="E46" s="39"/>
      <c r="F46"/>
      <c r="G46"/>
    </row>
    <row r="47" spans="1:14" s="1" customFormat="1" ht="15" customHeight="1" x14ac:dyDescent="0.25">
      <c r="A47" s="113"/>
      <c r="B47" s="19"/>
      <c r="C47" s="50"/>
      <c r="D47" s="50"/>
      <c r="E47" s="39"/>
      <c r="F47"/>
      <c r="G47"/>
    </row>
    <row r="48" spans="1:14" s="1" customFormat="1" ht="15" customHeight="1" x14ac:dyDescent="0.25">
      <c r="A48" s="113"/>
      <c r="B48" s="19"/>
      <c r="C48" s="50"/>
      <c r="D48" s="50"/>
      <c r="E48" s="39"/>
      <c r="F48"/>
      <c r="G48"/>
    </row>
    <row r="49" spans="1:8" s="1" customFormat="1" ht="15" customHeight="1" x14ac:dyDescent="0.25">
      <c r="A49" s="113"/>
      <c r="B49" s="19"/>
      <c r="C49" s="50"/>
      <c r="D49" s="50"/>
      <c r="E49" s="39"/>
      <c r="F49"/>
      <c r="G49"/>
    </row>
    <row r="50" spans="1:8" s="1" customFormat="1" ht="15" customHeight="1" x14ac:dyDescent="0.25">
      <c r="A50"/>
      <c r="B50"/>
      <c r="C50" s="22"/>
      <c r="D50" s="32"/>
      <c r="E50" s="32"/>
      <c r="F50"/>
      <c r="G50"/>
    </row>
    <row r="51" spans="1:8" s="1" customFormat="1" ht="15" customHeight="1" thickBot="1" x14ac:dyDescent="0.3">
      <c r="A51" s="115" t="s">
        <v>372</v>
      </c>
      <c r="B51" s="115"/>
      <c r="C51" s="115"/>
      <c r="D51" s="115"/>
      <c r="E51" s="115"/>
      <c r="F51"/>
      <c r="G51"/>
      <c r="H51" s="10"/>
    </row>
    <row r="52" spans="1:8" s="1" customFormat="1" ht="15" customHeight="1" x14ac:dyDescent="0.25">
      <c r="A52" s="112" t="s">
        <v>10</v>
      </c>
      <c r="B52" s="12" t="s">
        <v>374</v>
      </c>
      <c r="C52" s="26"/>
      <c r="D52" s="50">
        <v>380000</v>
      </c>
      <c r="E52" s="37"/>
      <c r="F52"/>
      <c r="G52"/>
      <c r="H52" s="10"/>
    </row>
    <row r="53" spans="1:8" s="1" customFormat="1" ht="15" customHeight="1" x14ac:dyDescent="0.25">
      <c r="A53" s="113"/>
      <c r="B53" s="12" t="s">
        <v>383</v>
      </c>
      <c r="C53" s="26"/>
      <c r="D53" s="50">
        <v>103</v>
      </c>
      <c r="E53" s="37"/>
      <c r="F53"/>
      <c r="G53"/>
      <c r="H53" s="10"/>
    </row>
    <row r="54" spans="1:8" s="1" customFormat="1" ht="15" customHeight="1" x14ac:dyDescent="0.25">
      <c r="A54" s="113"/>
      <c r="B54" s="12" t="s">
        <v>384</v>
      </c>
      <c r="C54" s="26"/>
      <c r="D54" s="50">
        <v>269</v>
      </c>
      <c r="E54" s="37"/>
      <c r="F54"/>
      <c r="G54"/>
      <c r="H54" s="10"/>
    </row>
    <row r="55" spans="1:8" s="1" customFormat="1" ht="15" customHeight="1" x14ac:dyDescent="0.25">
      <c r="A55" s="113"/>
      <c r="B55" s="12" t="s">
        <v>385</v>
      </c>
      <c r="C55" s="26"/>
      <c r="D55" s="50">
        <v>3771</v>
      </c>
      <c r="E55" s="37"/>
      <c r="F55"/>
      <c r="G55"/>
      <c r="H55" s="10"/>
    </row>
    <row r="56" spans="1:8" s="1" customFormat="1" ht="15" customHeight="1" x14ac:dyDescent="0.25">
      <c r="A56" s="113"/>
      <c r="B56" s="12"/>
      <c r="C56" s="26"/>
      <c r="D56" s="50"/>
      <c r="E56" s="37"/>
      <c r="F56"/>
      <c r="G56"/>
      <c r="H56" s="10"/>
    </row>
    <row r="57" spans="1:8" s="1" customFormat="1" ht="15" customHeight="1" thickBot="1" x14ac:dyDescent="0.3">
      <c r="A57" s="114"/>
      <c r="B57" s="12"/>
      <c r="C57" s="33"/>
      <c r="D57" s="33"/>
      <c r="E57" s="41"/>
      <c r="F57"/>
      <c r="G57"/>
    </row>
    <row r="58" spans="1:8" s="1" customFormat="1" ht="15" customHeight="1" x14ac:dyDescent="0.25">
      <c r="A58"/>
      <c r="B58"/>
      <c r="C58" s="22"/>
      <c r="D58" s="22"/>
      <c r="E58" s="22"/>
      <c r="F58"/>
      <c r="G58"/>
      <c r="H58" s="10"/>
    </row>
    <row r="59" spans="1:8" s="1" customFormat="1" ht="15" customHeight="1" x14ac:dyDescent="0.25">
      <c r="A59"/>
      <c r="B59"/>
      <c r="C59" s="22"/>
      <c r="D59" s="22"/>
      <c r="E59" s="22"/>
      <c r="F59"/>
      <c r="G59"/>
      <c r="H59" s="10"/>
    </row>
    <row r="60" spans="1:8" s="1" customFormat="1" ht="15" customHeight="1" thickBot="1" x14ac:dyDescent="0.3">
      <c r="A60"/>
      <c r="B60"/>
      <c r="C60" s="22"/>
      <c r="D60" s="22"/>
      <c r="E60" s="22"/>
      <c r="F60"/>
    </row>
    <row r="61" spans="1:8" s="1" customFormat="1" ht="15" customHeight="1" thickBot="1" x14ac:dyDescent="0.3">
      <c r="A61"/>
      <c r="B61" s="99" t="s">
        <v>375</v>
      </c>
      <c r="C61" s="100"/>
      <c r="D61" s="100"/>
      <c r="E61" s="101"/>
      <c r="F61"/>
    </row>
    <row r="62" spans="1:8" s="1" customFormat="1" ht="15" customHeight="1" x14ac:dyDescent="0.25">
      <c r="A62"/>
      <c r="B62" s="3" t="s">
        <v>376</v>
      </c>
      <c r="C62" s="11">
        <v>98.99</v>
      </c>
      <c r="D62" s="24"/>
      <c r="E62" s="36">
        <f>+C62-D62</f>
        <v>98.99</v>
      </c>
      <c r="F62"/>
      <c r="G62" s="102" t="s">
        <v>11</v>
      </c>
      <c r="H62" s="103"/>
    </row>
    <row r="63" spans="1:8" s="1" customFormat="1" ht="15" customHeight="1" x14ac:dyDescent="0.25">
      <c r="A63"/>
      <c r="B63" s="6" t="s">
        <v>377</v>
      </c>
      <c r="C63" s="11">
        <v>46487.8</v>
      </c>
      <c r="D63" s="26"/>
      <c r="E63" s="39">
        <f t="shared" ref="E63:E68" si="2">+C63-D63+E62</f>
        <v>46586.79</v>
      </c>
      <c r="F63"/>
      <c r="G63" s="4" t="s">
        <v>12</v>
      </c>
      <c r="H63" s="11">
        <v>98.99</v>
      </c>
    </row>
    <row r="64" spans="1:8" s="1" customFormat="1" ht="15" customHeight="1" x14ac:dyDescent="0.25">
      <c r="A64"/>
      <c r="B64" s="6" t="s">
        <v>378</v>
      </c>
      <c r="C64" s="11">
        <v>2522.2199999999998</v>
      </c>
      <c r="D64" s="26"/>
      <c r="E64" s="39">
        <f t="shared" si="2"/>
        <v>49109.01</v>
      </c>
      <c r="F64"/>
      <c r="G64" s="4" t="s">
        <v>13</v>
      </c>
      <c r="H64" s="11">
        <v>46487.8</v>
      </c>
    </row>
    <row r="65" spans="1:14" s="1" customFormat="1" ht="15" customHeight="1" x14ac:dyDescent="0.25">
      <c r="A65"/>
      <c r="B65" s="67" t="s">
        <v>210</v>
      </c>
      <c r="C65" s="11">
        <v>3000000</v>
      </c>
      <c r="D65" s="11"/>
      <c r="E65" s="39">
        <f t="shared" si="2"/>
        <v>3049109.01</v>
      </c>
      <c r="F65"/>
      <c r="G65" s="4" t="s">
        <v>14</v>
      </c>
      <c r="H65" s="11">
        <v>2522.2199999999998</v>
      </c>
    </row>
    <row r="66" spans="1:14" s="1" customFormat="1" ht="15" customHeight="1" x14ac:dyDescent="0.25">
      <c r="A66"/>
      <c r="B66" s="96" t="s">
        <v>379</v>
      </c>
      <c r="C66" s="26"/>
      <c r="D66" s="21">
        <v>3000000</v>
      </c>
      <c r="E66" s="39">
        <f t="shared" si="2"/>
        <v>49109.009999999776</v>
      </c>
      <c r="F66"/>
      <c r="G66" s="8" t="s">
        <v>8</v>
      </c>
      <c r="H66" s="11">
        <f>SUM(H63:H65)</f>
        <v>49109.01</v>
      </c>
    </row>
    <row r="67" spans="1:14" s="1" customFormat="1" x14ac:dyDescent="0.25">
      <c r="A67"/>
      <c r="B67" s="12" t="s">
        <v>380</v>
      </c>
      <c r="C67" s="45"/>
      <c r="D67" s="45">
        <v>157</v>
      </c>
      <c r="E67" s="39">
        <f t="shared" si="2"/>
        <v>48952.009999999776</v>
      </c>
      <c r="F67"/>
      <c r="G67"/>
    </row>
    <row r="68" spans="1:14" s="1" customFormat="1" ht="15.75" thickBot="1" x14ac:dyDescent="0.3">
      <c r="A68"/>
      <c r="B68" s="15"/>
      <c r="C68" s="47"/>
      <c r="D68" s="47"/>
      <c r="E68" s="40">
        <f t="shared" si="2"/>
        <v>48952.009999999776</v>
      </c>
      <c r="F68"/>
      <c r="G68"/>
    </row>
    <row r="69" spans="1:14" s="1" customFormat="1" x14ac:dyDescent="0.25">
      <c r="A69"/>
      <c r="B69"/>
      <c r="C69" s="22"/>
      <c r="D69" s="22"/>
      <c r="E69" s="22"/>
      <c r="F69"/>
      <c r="G69"/>
    </row>
    <row r="70" spans="1:14" s="1" customFormat="1" x14ac:dyDescent="0.25">
      <c r="A70"/>
      <c r="B70"/>
      <c r="C70" s="20"/>
      <c r="D70" s="22"/>
      <c r="E70" s="22"/>
      <c r="F70"/>
      <c r="G70"/>
    </row>
    <row r="71" spans="1:14" s="1" customFormat="1" x14ac:dyDescent="0.25">
      <c r="A71"/>
      <c r="B71"/>
      <c r="C71" s="20"/>
      <c r="D71" s="22"/>
      <c r="E71" s="22"/>
      <c r="F71"/>
      <c r="G71"/>
    </row>
    <row r="72" spans="1:14" s="1" customFormat="1" x14ac:dyDescent="0.25">
      <c r="A72"/>
      <c r="B72"/>
      <c r="C72" s="20"/>
      <c r="D72" s="22"/>
      <c r="E72" s="22"/>
      <c r="F72"/>
      <c r="G72"/>
    </row>
    <row r="73" spans="1:14" s="1" customFormat="1" x14ac:dyDescent="0.25">
      <c r="A73"/>
      <c r="B73"/>
      <c r="C73" s="20"/>
      <c r="D73" s="22"/>
      <c r="E73" s="22"/>
      <c r="F73"/>
      <c r="G73"/>
    </row>
    <row r="74" spans="1:14" s="1" customFormat="1" x14ac:dyDescent="0.25">
      <c r="A74"/>
      <c r="B74"/>
      <c r="C74" s="20"/>
      <c r="D74" s="22"/>
      <c r="E74" s="22"/>
      <c r="F74"/>
      <c r="G74"/>
    </row>
    <row r="75" spans="1:14" s="1" customFormat="1" x14ac:dyDescent="0.25">
      <c r="A75"/>
      <c r="B75"/>
      <c r="C75" s="20"/>
      <c r="D75" s="22"/>
      <c r="E75" s="22"/>
      <c r="F75"/>
      <c r="G75"/>
    </row>
    <row r="76" spans="1:14" s="1" customFormat="1" x14ac:dyDescent="0.25">
      <c r="A76"/>
      <c r="B76"/>
      <c r="C76" s="20"/>
      <c r="D76" s="22"/>
      <c r="E76" s="22"/>
      <c r="F76"/>
      <c r="G76"/>
    </row>
    <row r="77" spans="1:14" s="1" customFormat="1" x14ac:dyDescent="0.25">
      <c r="A77"/>
      <c r="B77"/>
      <c r="C77" s="20"/>
      <c r="D77" s="22"/>
      <c r="E77" s="22"/>
      <c r="F77"/>
      <c r="G77"/>
    </row>
    <row r="78" spans="1:14" s="1" customFormat="1" x14ac:dyDescent="0.25">
      <c r="A78"/>
      <c r="B78"/>
      <c r="C78" s="20"/>
      <c r="D78" s="22"/>
      <c r="E78" s="22"/>
      <c r="F78"/>
      <c r="G78"/>
    </row>
    <row r="79" spans="1:14" s="1" customFormat="1" x14ac:dyDescent="0.25">
      <c r="A79"/>
      <c r="B79"/>
      <c r="C79" s="20"/>
      <c r="D79" s="22"/>
      <c r="E79" s="22"/>
      <c r="F79"/>
      <c r="G79"/>
      <c r="L79"/>
      <c r="M79"/>
      <c r="N79"/>
    </row>
  </sheetData>
  <mergeCells count="8">
    <mergeCell ref="B61:E61"/>
    <mergeCell ref="G62:H62"/>
    <mergeCell ref="A2:E2"/>
    <mergeCell ref="A4:A36"/>
    <mergeCell ref="A39:E39"/>
    <mergeCell ref="A40:A49"/>
    <mergeCell ref="A51:E51"/>
    <mergeCell ref="A52:A57"/>
  </mergeCells>
  <pageMargins left="0.25" right="0.25" top="0.75" bottom="0.75" header="0.3" footer="0.3"/>
  <pageSetup paperSize="9" scale="51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8097-83B1-494E-ABE7-201A367B70D1}">
  <sheetPr>
    <pageSetUpPr fitToPage="1"/>
  </sheetPr>
  <dimension ref="A1:N79"/>
  <sheetViews>
    <sheetView tabSelected="1" topLeftCell="A33" zoomScale="85" zoomScaleNormal="85" workbookViewId="0">
      <selection activeCell="I52" sqref="I52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56.28515625" style="1" bestFit="1" customWidth="1"/>
    <col min="10" max="10" width="13.85546875" style="1" bestFit="1" customWidth="1"/>
    <col min="11" max="11" width="39.85546875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386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21">
        <v>10171.24</v>
      </c>
      <c r="D4" s="24"/>
      <c r="E4" s="36">
        <f>+C4-D4</f>
        <v>10171.24</v>
      </c>
      <c r="G4" s="4" t="s">
        <v>4</v>
      </c>
      <c r="H4" s="21">
        <v>-371497.66</v>
      </c>
    </row>
    <row r="5" spans="1:14" ht="15" customHeight="1" x14ac:dyDescent="0.25">
      <c r="A5" s="109"/>
      <c r="B5" s="5" t="s">
        <v>195</v>
      </c>
      <c r="C5" s="59">
        <v>40360</v>
      </c>
      <c r="D5" s="25"/>
      <c r="E5" s="37">
        <f>+C5-D5+E4</f>
        <v>50531.24</v>
      </c>
      <c r="G5" s="4" t="s">
        <v>5</v>
      </c>
      <c r="H5" s="59">
        <v>40360</v>
      </c>
    </row>
    <row r="6" spans="1:14" ht="15" customHeight="1" x14ac:dyDescent="0.25">
      <c r="A6" s="109"/>
      <c r="B6" s="6" t="s">
        <v>196</v>
      </c>
      <c r="C6" s="60">
        <v>13018.37</v>
      </c>
      <c r="D6" s="26"/>
      <c r="E6" s="37">
        <f t="shared" ref="E6:E36" si="0">+C6-D6+E5</f>
        <v>63549.61</v>
      </c>
      <c r="G6" s="4" t="s">
        <v>6</v>
      </c>
      <c r="H6" s="60">
        <v>8018.37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75770.92</v>
      </c>
      <c r="G7" s="4" t="s">
        <v>7</v>
      </c>
      <c r="H7" s="59">
        <v>12221.31</v>
      </c>
      <c r="L7" s="20"/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76380.75</v>
      </c>
      <c r="G8" s="4" t="s">
        <v>15</v>
      </c>
      <c r="H8" s="59">
        <v>609.83000000000004</v>
      </c>
      <c r="L8" s="20"/>
    </row>
    <row r="9" spans="1:14" ht="15" customHeight="1" x14ac:dyDescent="0.25">
      <c r="A9" s="109"/>
      <c r="B9" s="7" t="s">
        <v>199</v>
      </c>
      <c r="C9" s="11">
        <v>971.67</v>
      </c>
      <c r="D9" s="26"/>
      <c r="E9" s="37">
        <f t="shared" si="0"/>
        <v>77352.42</v>
      </c>
      <c r="G9" s="4" t="s">
        <v>16</v>
      </c>
      <c r="H9" s="11">
        <v>971.67</v>
      </c>
      <c r="L9" s="20"/>
    </row>
    <row r="10" spans="1:14" ht="15" customHeight="1" x14ac:dyDescent="0.25">
      <c r="A10" s="109"/>
      <c r="B10" s="117" t="s">
        <v>398</v>
      </c>
      <c r="C10" s="26">
        <v>3000000</v>
      </c>
      <c r="D10" s="26"/>
      <c r="E10" s="37">
        <f t="shared" si="0"/>
        <v>3077352.42</v>
      </c>
      <c r="G10" s="8" t="s">
        <v>8</v>
      </c>
      <c r="H10" s="9">
        <f>SUM(H4:H9)</f>
        <v>-309316.47999999998</v>
      </c>
      <c r="L10" s="20"/>
    </row>
    <row r="11" spans="1:14" ht="15" customHeight="1" x14ac:dyDescent="0.25">
      <c r="A11" s="116"/>
      <c r="B11" s="97" t="s">
        <v>391</v>
      </c>
      <c r="C11" s="26">
        <v>750000</v>
      </c>
      <c r="D11" s="28">
        <v>0</v>
      </c>
      <c r="E11" s="37">
        <f t="shared" si="0"/>
        <v>3827352.42</v>
      </c>
      <c r="H11" s="10"/>
      <c r="L11" s="20"/>
    </row>
    <row r="12" spans="1:14" s="1" customFormat="1" ht="15" customHeight="1" x14ac:dyDescent="0.25">
      <c r="A12" s="116"/>
      <c r="B12" s="98" t="s">
        <v>221</v>
      </c>
      <c r="C12" s="21">
        <v>1500000</v>
      </c>
      <c r="D12" s="27">
        <v>0</v>
      </c>
      <c r="E12" s="37">
        <f t="shared" si="0"/>
        <v>5327352.42</v>
      </c>
      <c r="F12"/>
      <c r="G12"/>
      <c r="L12" s="20"/>
      <c r="M12"/>
      <c r="N12"/>
    </row>
    <row r="13" spans="1:14" s="1" customFormat="1" ht="15" customHeight="1" x14ac:dyDescent="0.25">
      <c r="A13" s="116"/>
      <c r="B13" s="98" t="s">
        <v>392</v>
      </c>
      <c r="C13" s="21">
        <v>3000000</v>
      </c>
      <c r="D13" s="27">
        <v>0</v>
      </c>
      <c r="E13" s="37">
        <f t="shared" si="0"/>
        <v>8327352.4199999999</v>
      </c>
      <c r="F13"/>
      <c r="G13"/>
      <c r="L13" s="20"/>
      <c r="M13"/>
      <c r="N13"/>
    </row>
    <row r="14" spans="1:14" s="1" customFormat="1" ht="15" customHeight="1" x14ac:dyDescent="0.25">
      <c r="A14" s="116"/>
      <c r="B14" s="95" t="s">
        <v>393</v>
      </c>
      <c r="C14" s="21">
        <v>0</v>
      </c>
      <c r="D14" s="27">
        <v>6600</v>
      </c>
      <c r="E14" s="37">
        <f t="shared" si="0"/>
        <v>8320752.4199999999</v>
      </c>
      <c r="F14"/>
      <c r="G14"/>
      <c r="H14"/>
    </row>
    <row r="15" spans="1:14" s="1" customFormat="1" ht="15" customHeight="1" x14ac:dyDescent="0.25">
      <c r="A15" s="116"/>
      <c r="B15" s="95" t="s">
        <v>222</v>
      </c>
      <c r="C15" s="21">
        <v>0</v>
      </c>
      <c r="D15" s="27">
        <v>977517.26</v>
      </c>
      <c r="E15" s="37">
        <f t="shared" si="0"/>
        <v>7343235.1600000001</v>
      </c>
      <c r="F15"/>
      <c r="G15"/>
      <c r="H15"/>
    </row>
    <row r="16" spans="1:14" s="1" customFormat="1" ht="15" customHeight="1" x14ac:dyDescent="0.25">
      <c r="A16" s="116"/>
      <c r="B16" s="95" t="s">
        <v>222</v>
      </c>
      <c r="C16" s="21">
        <v>0</v>
      </c>
      <c r="D16" s="27">
        <v>290973.44</v>
      </c>
      <c r="E16" s="37">
        <f t="shared" si="0"/>
        <v>7052261.7199999997</v>
      </c>
      <c r="F16"/>
      <c r="G16"/>
      <c r="H16"/>
    </row>
    <row r="17" spans="1:8" s="1" customFormat="1" ht="15" customHeight="1" x14ac:dyDescent="0.25">
      <c r="A17" s="116"/>
      <c r="B17" s="95" t="s">
        <v>394</v>
      </c>
      <c r="C17" s="21">
        <v>0</v>
      </c>
      <c r="D17" s="27">
        <v>50000</v>
      </c>
      <c r="E17" s="37">
        <f t="shared" si="0"/>
        <v>7002261.7199999997</v>
      </c>
      <c r="F17"/>
      <c r="G17"/>
      <c r="H17"/>
    </row>
    <row r="18" spans="1:8" s="1" customFormat="1" ht="15" customHeight="1" x14ac:dyDescent="0.25">
      <c r="A18" s="116"/>
      <c r="B18" s="95" t="s">
        <v>395</v>
      </c>
      <c r="C18" s="21">
        <v>0</v>
      </c>
      <c r="D18" s="27">
        <v>100000</v>
      </c>
      <c r="E18" s="37">
        <f t="shared" si="0"/>
        <v>6902261.7199999997</v>
      </c>
      <c r="F18"/>
      <c r="G18"/>
      <c r="H18"/>
    </row>
    <row r="19" spans="1:8" s="1" customFormat="1" ht="15" customHeight="1" x14ac:dyDescent="0.25">
      <c r="A19" s="116"/>
      <c r="B19" s="95" t="s">
        <v>396</v>
      </c>
      <c r="C19" s="21">
        <v>0</v>
      </c>
      <c r="D19" s="27">
        <v>331578.2</v>
      </c>
      <c r="E19" s="37">
        <f t="shared" si="0"/>
        <v>6570683.5199999996</v>
      </c>
      <c r="F19"/>
      <c r="G19"/>
      <c r="H19"/>
    </row>
    <row r="20" spans="1:8" s="1" customFormat="1" ht="15" customHeight="1" x14ac:dyDescent="0.25">
      <c r="A20" s="116"/>
      <c r="B20" s="95" t="s">
        <v>401</v>
      </c>
      <c r="C20" s="21">
        <v>0</v>
      </c>
      <c r="D20" s="27">
        <v>625000</v>
      </c>
      <c r="E20" s="37">
        <f t="shared" si="0"/>
        <v>5945683.5199999996</v>
      </c>
      <c r="F20"/>
      <c r="G20"/>
      <c r="H20"/>
    </row>
    <row r="21" spans="1:8" s="1" customFormat="1" ht="15" customHeight="1" x14ac:dyDescent="0.25">
      <c r="A21" s="116"/>
      <c r="B21" s="95" t="s">
        <v>397</v>
      </c>
      <c r="C21" s="21">
        <v>0</v>
      </c>
      <c r="D21" s="27">
        <v>300000</v>
      </c>
      <c r="E21" s="37">
        <f t="shared" si="0"/>
        <v>5645683.5199999996</v>
      </c>
      <c r="F21"/>
      <c r="G21"/>
      <c r="H21"/>
    </row>
    <row r="22" spans="1:8" s="1" customFormat="1" ht="15" customHeight="1" x14ac:dyDescent="0.25">
      <c r="A22" s="116"/>
      <c r="B22" s="95" t="s">
        <v>400</v>
      </c>
      <c r="C22" s="21">
        <v>0</v>
      </c>
      <c r="D22" s="27">
        <v>300000</v>
      </c>
      <c r="E22" s="37">
        <f t="shared" si="0"/>
        <v>5345683.5199999996</v>
      </c>
      <c r="F22"/>
      <c r="G22"/>
      <c r="H22"/>
    </row>
    <row r="23" spans="1:8" s="1" customFormat="1" ht="15" customHeight="1" x14ac:dyDescent="0.25">
      <c r="A23" s="116"/>
      <c r="B23" s="95" t="s">
        <v>249</v>
      </c>
      <c r="C23" s="21">
        <v>0</v>
      </c>
      <c r="D23" s="27">
        <v>50000</v>
      </c>
      <c r="E23" s="37">
        <f t="shared" si="0"/>
        <v>5295683.5199999996</v>
      </c>
      <c r="F23"/>
      <c r="G23"/>
      <c r="H23"/>
    </row>
    <row r="24" spans="1:8" s="1" customFormat="1" ht="15" customHeight="1" x14ac:dyDescent="0.25">
      <c r="A24" s="116"/>
      <c r="B24" s="95" t="s">
        <v>399</v>
      </c>
      <c r="C24" s="21">
        <v>0</v>
      </c>
      <c r="D24" s="27">
        <v>50000</v>
      </c>
      <c r="E24" s="37">
        <f t="shared" si="0"/>
        <v>5245683.5199999996</v>
      </c>
      <c r="F24"/>
      <c r="G24"/>
      <c r="H24"/>
    </row>
    <row r="25" spans="1:8" s="1" customFormat="1" ht="15" customHeight="1" x14ac:dyDescent="0.25">
      <c r="A25" s="116"/>
      <c r="B25" s="95" t="s">
        <v>48</v>
      </c>
      <c r="C25" s="21">
        <v>0</v>
      </c>
      <c r="D25" s="27">
        <v>300000</v>
      </c>
      <c r="E25" s="37">
        <f t="shared" si="0"/>
        <v>4945683.5199999996</v>
      </c>
      <c r="F25"/>
      <c r="G25"/>
      <c r="H25"/>
    </row>
    <row r="26" spans="1:8" s="1" customFormat="1" ht="15" customHeight="1" x14ac:dyDescent="0.25">
      <c r="A26" s="116"/>
      <c r="B26" s="95" t="s">
        <v>222</v>
      </c>
      <c r="C26" s="21"/>
      <c r="D26" s="27">
        <v>2980000</v>
      </c>
      <c r="E26" s="37">
        <f t="shared" si="0"/>
        <v>1965683.5199999996</v>
      </c>
      <c r="F26"/>
      <c r="G26"/>
      <c r="H26"/>
    </row>
    <row r="27" spans="1:8" s="1" customFormat="1" ht="15" customHeight="1" x14ac:dyDescent="0.25">
      <c r="A27" s="116"/>
      <c r="B27" s="95" t="s">
        <v>265</v>
      </c>
      <c r="C27" s="11"/>
      <c r="D27" s="11">
        <v>2000000</v>
      </c>
      <c r="E27" s="37">
        <f t="shared" si="0"/>
        <v>-34316.480000000447</v>
      </c>
      <c r="F27"/>
      <c r="G27"/>
      <c r="H27"/>
    </row>
    <row r="28" spans="1:8" s="1" customFormat="1" ht="15" customHeight="1" x14ac:dyDescent="0.25">
      <c r="A28" s="116"/>
      <c r="B28" s="95" t="s">
        <v>402</v>
      </c>
      <c r="C28" s="21"/>
      <c r="D28" s="27">
        <v>25000</v>
      </c>
      <c r="E28" s="37">
        <f t="shared" si="0"/>
        <v>-59316.480000000447</v>
      </c>
      <c r="F28"/>
      <c r="G28"/>
      <c r="H28"/>
    </row>
    <row r="29" spans="1:8" s="1" customFormat="1" ht="15" customHeight="1" x14ac:dyDescent="0.25">
      <c r="A29" s="116"/>
      <c r="B29" s="11" t="s">
        <v>403</v>
      </c>
      <c r="C29" s="11"/>
      <c r="D29" s="11">
        <v>250000</v>
      </c>
      <c r="E29" s="37">
        <f t="shared" si="0"/>
        <v>-309316.48000000045</v>
      </c>
      <c r="F29"/>
      <c r="G29"/>
      <c r="H29"/>
    </row>
    <row r="30" spans="1:8" s="1" customFormat="1" ht="15" customHeight="1" x14ac:dyDescent="0.25">
      <c r="A30" s="116"/>
      <c r="B30" s="11"/>
      <c r="C30" s="11"/>
      <c r="D30" s="11"/>
      <c r="E30" s="37">
        <f t="shared" si="0"/>
        <v>-309316.48000000045</v>
      </c>
      <c r="F30"/>
      <c r="G30"/>
      <c r="H30"/>
    </row>
    <row r="31" spans="1:8" s="1" customFormat="1" ht="15" customHeight="1" x14ac:dyDescent="0.25">
      <c r="A31" s="116"/>
      <c r="B31" s="11"/>
      <c r="C31" s="11"/>
      <c r="D31" s="11"/>
      <c r="E31" s="37">
        <f t="shared" si="0"/>
        <v>-309316.48000000045</v>
      </c>
      <c r="F31"/>
      <c r="G31" s="20"/>
      <c r="H31"/>
    </row>
    <row r="32" spans="1:8" s="1" customFormat="1" ht="15" customHeight="1" x14ac:dyDescent="0.25">
      <c r="A32" s="116"/>
      <c r="B32" s="11"/>
      <c r="C32" s="11"/>
      <c r="D32" s="11"/>
      <c r="E32" s="37">
        <f t="shared" si="0"/>
        <v>-309316.48000000045</v>
      </c>
      <c r="F32"/>
      <c r="G32" s="20"/>
      <c r="H32"/>
    </row>
    <row r="33" spans="1:14" s="1" customFormat="1" ht="15" customHeight="1" x14ac:dyDescent="0.25">
      <c r="A33" s="116"/>
      <c r="B33" s="11"/>
      <c r="C33" s="11"/>
      <c r="D33" s="11"/>
      <c r="E33" s="37">
        <f t="shared" si="0"/>
        <v>-309316.48000000045</v>
      </c>
      <c r="F33"/>
      <c r="G33"/>
      <c r="H33"/>
    </row>
    <row r="34" spans="1:14" s="1" customFormat="1" ht="15" customHeight="1" x14ac:dyDescent="0.25">
      <c r="A34" s="116"/>
      <c r="B34" s="11"/>
      <c r="C34" s="11"/>
      <c r="D34" s="11"/>
      <c r="E34" s="37">
        <f t="shared" si="0"/>
        <v>-309316.48000000045</v>
      </c>
      <c r="F34"/>
      <c r="G34"/>
      <c r="L34"/>
      <c r="M34"/>
      <c r="N34"/>
    </row>
    <row r="35" spans="1:14" s="1" customFormat="1" ht="15" customHeight="1" x14ac:dyDescent="0.25">
      <c r="A35" s="116"/>
      <c r="B35" s="11"/>
      <c r="C35" s="11"/>
      <c r="D35" s="11"/>
      <c r="E35" s="37">
        <f t="shared" si="0"/>
        <v>-309316.48000000045</v>
      </c>
      <c r="F35"/>
      <c r="G35"/>
      <c r="L35"/>
      <c r="M35"/>
      <c r="N35"/>
    </row>
    <row r="36" spans="1:14" s="1" customFormat="1" ht="15" customHeight="1" x14ac:dyDescent="0.25">
      <c r="A36" s="116"/>
      <c r="B36" s="11"/>
      <c r="C36" s="11"/>
      <c r="D36" s="11"/>
      <c r="E36" s="37">
        <f t="shared" si="0"/>
        <v>-309316.48000000045</v>
      </c>
      <c r="F36"/>
      <c r="G36"/>
      <c r="L36"/>
      <c r="M36"/>
      <c r="N36"/>
    </row>
    <row r="37" spans="1:14" s="1" customFormat="1" ht="15" customHeight="1" x14ac:dyDescent="0.25">
      <c r="A37" s="13"/>
      <c r="B37" s="14"/>
      <c r="C37" s="30"/>
      <c r="D37" s="30"/>
      <c r="E37" s="30"/>
      <c r="F37"/>
      <c r="G37"/>
    </row>
    <row r="38" spans="1:14" s="1" customFormat="1" ht="15" customHeight="1" thickBot="1" x14ac:dyDescent="0.3">
      <c r="A38" s="13"/>
      <c r="B38"/>
      <c r="C38" s="30"/>
      <c r="D38" s="30"/>
      <c r="E38" s="38"/>
      <c r="F38"/>
      <c r="G38"/>
    </row>
    <row r="39" spans="1:14" s="1" customFormat="1" ht="15" customHeight="1" thickBot="1" x14ac:dyDescent="0.3">
      <c r="A39" s="99" t="s">
        <v>388</v>
      </c>
      <c r="B39" s="100"/>
      <c r="C39" s="100"/>
      <c r="D39" s="100"/>
      <c r="E39" s="101"/>
      <c r="F39"/>
      <c r="G39"/>
    </row>
    <row r="40" spans="1:14" s="1" customFormat="1" ht="15" customHeight="1" x14ac:dyDescent="0.25">
      <c r="A40" s="112" t="s">
        <v>9</v>
      </c>
      <c r="B40" s="3" t="s">
        <v>389</v>
      </c>
      <c r="C40" s="91"/>
      <c r="D40" s="24"/>
      <c r="E40" s="36">
        <f>+C40-D40</f>
        <v>0</v>
      </c>
      <c r="F40"/>
      <c r="G40"/>
    </row>
    <row r="41" spans="1:14" s="1" customFormat="1" ht="15" customHeight="1" x14ac:dyDescent="0.25">
      <c r="A41" s="113"/>
      <c r="B41" s="19"/>
      <c r="C41" s="50"/>
      <c r="D41" s="50"/>
      <c r="E41" s="39">
        <f>+E40+C41-D41</f>
        <v>0</v>
      </c>
      <c r="F41"/>
      <c r="G41"/>
    </row>
    <row r="42" spans="1:14" s="1" customFormat="1" ht="15" customHeight="1" x14ac:dyDescent="0.25">
      <c r="A42" s="113"/>
      <c r="B42" s="19"/>
      <c r="C42" s="50"/>
      <c r="D42" s="50"/>
      <c r="E42" s="39">
        <f>+E41+C42-D42</f>
        <v>0</v>
      </c>
      <c r="F42"/>
      <c r="G42"/>
    </row>
    <row r="43" spans="1:14" s="1" customFormat="1" ht="15" customHeight="1" x14ac:dyDescent="0.25">
      <c r="A43" s="113"/>
      <c r="B43" s="19"/>
      <c r="C43" s="50"/>
      <c r="D43" s="50"/>
      <c r="E43" s="39">
        <f t="shared" ref="E43" si="1">+E42+C43-D43</f>
        <v>0</v>
      </c>
      <c r="F43"/>
      <c r="G43"/>
    </row>
    <row r="44" spans="1:14" s="1" customFormat="1" ht="15" customHeight="1" x14ac:dyDescent="0.25">
      <c r="A44" s="113"/>
      <c r="B44" s="19"/>
      <c r="C44" s="50"/>
      <c r="D44" s="50"/>
      <c r="E44" s="39"/>
      <c r="F44"/>
      <c r="G44"/>
    </row>
    <row r="45" spans="1:14" s="1" customFormat="1" ht="15" customHeight="1" x14ac:dyDescent="0.25">
      <c r="A45" s="113"/>
      <c r="B45" s="19"/>
      <c r="C45" s="50"/>
      <c r="D45" s="50"/>
      <c r="E45" s="39"/>
      <c r="F45"/>
      <c r="G45"/>
    </row>
    <row r="46" spans="1:14" s="1" customFormat="1" ht="15" customHeight="1" x14ac:dyDescent="0.25">
      <c r="A46" s="113"/>
      <c r="B46" s="19"/>
      <c r="C46" s="50"/>
      <c r="D46" s="50"/>
      <c r="E46" s="39"/>
      <c r="F46"/>
      <c r="G46"/>
    </row>
    <row r="47" spans="1:14" s="1" customFormat="1" ht="15" customHeight="1" x14ac:dyDescent="0.25">
      <c r="A47" s="113"/>
      <c r="B47" s="19"/>
      <c r="C47" s="50"/>
      <c r="D47" s="50"/>
      <c r="E47" s="39"/>
      <c r="F47"/>
      <c r="G47"/>
    </row>
    <row r="48" spans="1:14" s="1" customFormat="1" ht="15" customHeight="1" x14ac:dyDescent="0.25">
      <c r="A48" s="113"/>
      <c r="B48" s="19"/>
      <c r="C48" s="50"/>
      <c r="D48" s="50"/>
      <c r="E48" s="39"/>
      <c r="F48"/>
      <c r="G48"/>
    </row>
    <row r="49" spans="1:8" s="1" customFormat="1" ht="15" customHeight="1" x14ac:dyDescent="0.25">
      <c r="A49" s="113"/>
      <c r="B49" s="19"/>
      <c r="C49" s="50"/>
      <c r="D49" s="50"/>
      <c r="E49" s="39"/>
      <c r="F49"/>
      <c r="G49"/>
    </row>
    <row r="50" spans="1:8" s="1" customFormat="1" ht="15" customHeight="1" x14ac:dyDescent="0.25">
      <c r="A50"/>
      <c r="B50"/>
      <c r="C50" s="22"/>
      <c r="D50" s="32"/>
      <c r="E50" s="32"/>
      <c r="F50"/>
      <c r="G50"/>
    </row>
    <row r="51" spans="1:8" s="1" customFormat="1" ht="15" customHeight="1" thickBot="1" x14ac:dyDescent="0.3">
      <c r="A51" s="115" t="s">
        <v>388</v>
      </c>
      <c r="B51" s="115"/>
      <c r="C51" s="115"/>
      <c r="D51" s="115"/>
      <c r="E51" s="115"/>
      <c r="F51"/>
      <c r="G51"/>
      <c r="H51" s="10"/>
    </row>
    <row r="52" spans="1:8" s="1" customFormat="1" ht="15" customHeight="1" x14ac:dyDescent="0.25">
      <c r="A52" s="112" t="s">
        <v>10</v>
      </c>
      <c r="B52" s="12" t="s">
        <v>404</v>
      </c>
      <c r="C52" s="26"/>
      <c r="D52" s="50">
        <v>2000000</v>
      </c>
      <c r="E52" s="37"/>
      <c r="F52"/>
      <c r="G52"/>
      <c r="H52" s="10"/>
    </row>
    <row r="53" spans="1:8" s="1" customFormat="1" ht="15" customHeight="1" x14ac:dyDescent="0.25">
      <c r="A53" s="113"/>
      <c r="B53" s="12"/>
      <c r="C53" s="26"/>
      <c r="D53" s="50"/>
      <c r="E53" s="37"/>
      <c r="F53"/>
      <c r="G53"/>
      <c r="H53" s="10"/>
    </row>
    <row r="54" spans="1:8" s="1" customFormat="1" ht="15" customHeight="1" x14ac:dyDescent="0.25">
      <c r="A54" s="113"/>
      <c r="B54" s="12"/>
      <c r="C54" s="26"/>
      <c r="D54" s="50"/>
      <c r="E54" s="37"/>
      <c r="F54"/>
      <c r="G54"/>
      <c r="H54" s="10"/>
    </row>
    <row r="55" spans="1:8" s="1" customFormat="1" ht="15" customHeight="1" x14ac:dyDescent="0.25">
      <c r="A55" s="113"/>
      <c r="B55" s="12"/>
      <c r="C55" s="26"/>
      <c r="D55" s="50"/>
      <c r="E55" s="37"/>
      <c r="F55"/>
      <c r="G55"/>
      <c r="H55" s="10"/>
    </row>
    <row r="56" spans="1:8" s="1" customFormat="1" ht="15" customHeight="1" x14ac:dyDescent="0.25">
      <c r="A56" s="113"/>
      <c r="B56" s="12"/>
      <c r="C56" s="26"/>
      <c r="D56" s="50"/>
      <c r="E56" s="37"/>
      <c r="F56"/>
      <c r="G56"/>
      <c r="H56" s="10"/>
    </row>
    <row r="57" spans="1:8" s="1" customFormat="1" ht="15" customHeight="1" thickBot="1" x14ac:dyDescent="0.3">
      <c r="A57" s="114"/>
      <c r="B57" s="12"/>
      <c r="C57" s="33"/>
      <c r="D57" s="33"/>
      <c r="E57" s="41"/>
      <c r="F57"/>
      <c r="G57"/>
    </row>
    <row r="58" spans="1:8" s="1" customFormat="1" ht="15" customHeight="1" x14ac:dyDescent="0.25">
      <c r="A58"/>
      <c r="B58"/>
      <c r="C58" s="22"/>
      <c r="D58" s="22"/>
      <c r="E58" s="22"/>
      <c r="F58"/>
      <c r="G58"/>
      <c r="H58" s="10"/>
    </row>
    <row r="59" spans="1:8" s="1" customFormat="1" ht="15" customHeight="1" x14ac:dyDescent="0.25">
      <c r="A59"/>
      <c r="B59"/>
      <c r="C59" s="22"/>
      <c r="D59" s="22"/>
      <c r="E59" s="22"/>
      <c r="F59"/>
      <c r="G59"/>
      <c r="H59" s="10"/>
    </row>
    <row r="60" spans="1:8" s="1" customFormat="1" ht="15" customHeight="1" thickBot="1" x14ac:dyDescent="0.3">
      <c r="A60"/>
      <c r="B60"/>
      <c r="C60" s="22"/>
      <c r="D60" s="22"/>
      <c r="E60" s="22"/>
      <c r="F60"/>
    </row>
    <row r="61" spans="1:8" s="1" customFormat="1" ht="15" customHeight="1" thickBot="1" x14ac:dyDescent="0.3">
      <c r="A61"/>
      <c r="B61" s="99" t="s">
        <v>390</v>
      </c>
      <c r="C61" s="100"/>
      <c r="D61" s="100"/>
      <c r="E61" s="101"/>
      <c r="F61"/>
    </row>
    <row r="62" spans="1:8" s="1" customFormat="1" ht="15" customHeight="1" x14ac:dyDescent="0.25">
      <c r="A62"/>
      <c r="B62" s="3" t="s">
        <v>376</v>
      </c>
      <c r="C62" s="11">
        <v>98.99</v>
      </c>
      <c r="D62" s="24"/>
      <c r="E62" s="36">
        <f>+C62-D62</f>
        <v>98.99</v>
      </c>
      <c r="F62"/>
      <c r="G62" s="102" t="s">
        <v>11</v>
      </c>
      <c r="H62" s="103"/>
    </row>
    <row r="63" spans="1:8" s="1" customFormat="1" ht="15" customHeight="1" x14ac:dyDescent="0.25">
      <c r="A63"/>
      <c r="B63" s="6" t="s">
        <v>377</v>
      </c>
      <c r="C63" s="11">
        <v>46487.8</v>
      </c>
      <c r="D63" s="26"/>
      <c r="E63" s="39">
        <f t="shared" ref="E63:E68" si="2">+C63-D63+E62</f>
        <v>46586.79</v>
      </c>
      <c r="F63"/>
      <c r="G63" s="4" t="s">
        <v>12</v>
      </c>
      <c r="H63" s="11">
        <v>98.99</v>
      </c>
    </row>
    <row r="64" spans="1:8" s="1" customFormat="1" ht="15" customHeight="1" x14ac:dyDescent="0.25">
      <c r="A64"/>
      <c r="B64" s="6" t="s">
        <v>378</v>
      </c>
      <c r="C64" s="11">
        <v>2522.2199999999998</v>
      </c>
      <c r="D64" s="26"/>
      <c r="E64" s="39">
        <f t="shared" si="2"/>
        <v>49109.01</v>
      </c>
      <c r="F64"/>
      <c r="G64" s="4" t="s">
        <v>13</v>
      </c>
      <c r="H64" s="11">
        <v>46487.8</v>
      </c>
    </row>
    <row r="65" spans="1:14" s="1" customFormat="1" ht="15" customHeight="1" x14ac:dyDescent="0.25">
      <c r="A65"/>
      <c r="B65" s="67"/>
      <c r="C65" s="11"/>
      <c r="D65" s="11"/>
      <c r="E65" s="39">
        <f t="shared" si="2"/>
        <v>49109.01</v>
      </c>
      <c r="F65"/>
      <c r="G65" s="4" t="s">
        <v>14</v>
      </c>
      <c r="H65" s="11">
        <v>2522.2199999999998</v>
      </c>
    </row>
    <row r="66" spans="1:14" s="1" customFormat="1" ht="15" customHeight="1" x14ac:dyDescent="0.25">
      <c r="A66"/>
      <c r="B66" s="96"/>
      <c r="C66" s="26"/>
      <c r="D66" s="21"/>
      <c r="E66" s="39">
        <f t="shared" si="2"/>
        <v>49109.01</v>
      </c>
      <c r="F66"/>
      <c r="G66" s="8" t="s">
        <v>8</v>
      </c>
      <c r="H66" s="11">
        <f>SUM(H63:H65)</f>
        <v>49109.01</v>
      </c>
    </row>
    <row r="67" spans="1:14" s="1" customFormat="1" x14ac:dyDescent="0.25">
      <c r="A67"/>
      <c r="B67" s="12"/>
      <c r="C67" s="45"/>
      <c r="D67" s="45"/>
      <c r="E67" s="39">
        <f t="shared" si="2"/>
        <v>49109.01</v>
      </c>
      <c r="F67"/>
      <c r="G67"/>
    </row>
    <row r="68" spans="1:14" s="1" customFormat="1" ht="15.75" thickBot="1" x14ac:dyDescent="0.3">
      <c r="A68"/>
      <c r="B68" s="15"/>
      <c r="C68" s="47"/>
      <c r="D68" s="47"/>
      <c r="E68" s="40">
        <f t="shared" si="2"/>
        <v>49109.01</v>
      </c>
      <c r="F68"/>
      <c r="G68"/>
    </row>
    <row r="69" spans="1:14" s="1" customFormat="1" x14ac:dyDescent="0.25">
      <c r="A69"/>
      <c r="B69"/>
      <c r="C69" s="22"/>
      <c r="D69" s="22"/>
      <c r="E69" s="22"/>
      <c r="F69"/>
      <c r="G69"/>
    </row>
    <row r="70" spans="1:14" s="1" customFormat="1" x14ac:dyDescent="0.25">
      <c r="A70"/>
      <c r="B70"/>
      <c r="C70" s="20"/>
      <c r="D70" s="22"/>
      <c r="E70" s="22"/>
      <c r="F70"/>
      <c r="G70"/>
    </row>
    <row r="71" spans="1:14" s="1" customFormat="1" x14ac:dyDescent="0.25">
      <c r="A71"/>
      <c r="B71"/>
      <c r="C71" s="20"/>
      <c r="D71" s="22"/>
      <c r="E71" s="22"/>
      <c r="F71"/>
      <c r="G71"/>
    </row>
    <row r="72" spans="1:14" s="1" customFormat="1" x14ac:dyDescent="0.25">
      <c r="A72"/>
      <c r="B72"/>
      <c r="C72" s="20"/>
      <c r="D72" s="22"/>
      <c r="E72" s="22"/>
      <c r="F72"/>
      <c r="G72"/>
    </row>
    <row r="73" spans="1:14" s="1" customFormat="1" x14ac:dyDescent="0.25">
      <c r="A73"/>
      <c r="B73"/>
      <c r="C73" s="20"/>
      <c r="D73" s="22"/>
      <c r="E73" s="22"/>
      <c r="F73"/>
      <c r="G73"/>
    </row>
    <row r="74" spans="1:14" s="1" customFormat="1" x14ac:dyDescent="0.25">
      <c r="A74"/>
      <c r="B74"/>
      <c r="C74" s="20"/>
      <c r="D74" s="22"/>
      <c r="E74" s="22"/>
      <c r="F74"/>
      <c r="G74"/>
    </row>
    <row r="75" spans="1:14" s="1" customFormat="1" x14ac:dyDescent="0.25">
      <c r="A75"/>
      <c r="B75"/>
      <c r="C75" s="20"/>
      <c r="D75" s="22"/>
      <c r="E75" s="22"/>
      <c r="F75"/>
      <c r="G75"/>
    </row>
    <row r="76" spans="1:14" s="1" customFormat="1" x14ac:dyDescent="0.25">
      <c r="A76"/>
      <c r="B76"/>
      <c r="C76" s="20"/>
      <c r="D76" s="22"/>
      <c r="E76" s="22"/>
      <c r="F76"/>
      <c r="G76"/>
    </row>
    <row r="77" spans="1:14" s="1" customFormat="1" x14ac:dyDescent="0.25">
      <c r="A77"/>
      <c r="B77"/>
      <c r="C77" s="20"/>
      <c r="D77" s="22"/>
      <c r="E77" s="22"/>
      <c r="F77"/>
      <c r="G77"/>
    </row>
    <row r="78" spans="1:14" s="1" customFormat="1" x14ac:dyDescent="0.25">
      <c r="A78"/>
      <c r="B78"/>
      <c r="C78" s="20"/>
      <c r="D78" s="22"/>
      <c r="E78" s="22"/>
      <c r="F78"/>
      <c r="G78"/>
    </row>
    <row r="79" spans="1:14" s="1" customFormat="1" x14ac:dyDescent="0.25">
      <c r="A79"/>
      <c r="B79"/>
      <c r="C79" s="20"/>
      <c r="D79" s="22"/>
      <c r="E79" s="22"/>
      <c r="F79"/>
      <c r="G79"/>
      <c r="L79"/>
      <c r="M79"/>
      <c r="N79"/>
    </row>
  </sheetData>
  <mergeCells count="8">
    <mergeCell ref="B61:E61"/>
    <mergeCell ref="G62:H62"/>
    <mergeCell ref="A2:E2"/>
    <mergeCell ref="A4:A36"/>
    <mergeCell ref="A39:E39"/>
    <mergeCell ref="A40:A49"/>
    <mergeCell ref="A51:E51"/>
    <mergeCell ref="A52:A57"/>
  </mergeCells>
  <pageMargins left="0.25" right="0.25" top="0.75" bottom="0.75" header="0.3" footer="0.3"/>
  <pageSetup paperSize="9" scale="5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12A39-DD72-45EA-BF48-F1F000ADB20C}">
  <sheetPr>
    <pageSetUpPr fitToPage="1"/>
  </sheetPr>
  <dimension ref="A1:N75"/>
  <sheetViews>
    <sheetView topLeftCell="A13" zoomScale="70" zoomScaleNormal="70" workbookViewId="0">
      <selection activeCell="G38" sqref="G38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8" ht="15" customHeight="1" thickBot="1" x14ac:dyDescent="0.3"/>
    <row r="2" spans="1:8" ht="15" customHeight="1" thickBot="1" x14ac:dyDescent="0.3">
      <c r="A2" s="104" t="s">
        <v>63</v>
      </c>
      <c r="B2" s="105"/>
      <c r="C2" s="106"/>
      <c r="D2" s="106"/>
      <c r="E2" s="107"/>
    </row>
    <row r="3" spans="1:8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8" ht="15" customHeight="1" x14ac:dyDescent="0.25">
      <c r="A4" s="108" t="s">
        <v>3</v>
      </c>
      <c r="B4" s="3" t="s">
        <v>64</v>
      </c>
      <c r="C4" s="61">
        <v>10040307.74</v>
      </c>
      <c r="D4" s="24"/>
      <c r="E4" s="36">
        <f>+C4-D4</f>
        <v>10040307.74</v>
      </c>
      <c r="G4" s="4" t="s">
        <v>4</v>
      </c>
      <c r="H4" s="59">
        <v>-320195.89</v>
      </c>
    </row>
    <row r="5" spans="1:8" ht="15" customHeight="1" x14ac:dyDescent="0.25">
      <c r="A5" s="109"/>
      <c r="B5" s="5" t="s">
        <v>65</v>
      </c>
      <c r="C5" s="59">
        <v>37905.08</v>
      </c>
      <c r="D5" s="25"/>
      <c r="E5" s="37">
        <f>+C5-D5+E4</f>
        <v>10078212.82</v>
      </c>
      <c r="G5" s="4" t="s">
        <v>5</v>
      </c>
      <c r="H5" s="59">
        <v>37905.08</v>
      </c>
    </row>
    <row r="6" spans="1:8" ht="15" customHeight="1" x14ac:dyDescent="0.25">
      <c r="A6" s="109"/>
      <c r="B6" s="6" t="s">
        <v>66</v>
      </c>
      <c r="C6" s="60">
        <v>3566.1</v>
      </c>
      <c r="D6" s="26"/>
      <c r="E6" s="37">
        <f t="shared" ref="E6:E36" si="0">+C6-D6+E5</f>
        <v>10081778.92</v>
      </c>
      <c r="G6" s="4" t="s">
        <v>6</v>
      </c>
      <c r="H6" s="60">
        <v>3566.1</v>
      </c>
    </row>
    <row r="7" spans="1:8" ht="15" customHeight="1" x14ac:dyDescent="0.25">
      <c r="A7" s="109"/>
      <c r="B7" s="7" t="s">
        <v>67</v>
      </c>
      <c r="C7" s="59">
        <v>9695.7099999999991</v>
      </c>
      <c r="D7" s="26"/>
      <c r="E7" s="37">
        <f t="shared" si="0"/>
        <v>10091474.630000001</v>
      </c>
      <c r="G7" s="4" t="s">
        <v>7</v>
      </c>
      <c r="H7" s="59">
        <v>12221.31</v>
      </c>
    </row>
    <row r="8" spans="1:8" ht="15" customHeight="1" x14ac:dyDescent="0.25">
      <c r="A8" s="109"/>
      <c r="B8" s="6" t="s">
        <v>68</v>
      </c>
      <c r="C8" s="59">
        <v>609.83000000000004</v>
      </c>
      <c r="D8" s="26"/>
      <c r="E8" s="37">
        <f t="shared" si="0"/>
        <v>10092084.460000001</v>
      </c>
      <c r="G8" s="4" t="s">
        <v>15</v>
      </c>
      <c r="H8" s="59">
        <v>609.83000000000004</v>
      </c>
    </row>
    <row r="9" spans="1:8" ht="15" customHeight="1" x14ac:dyDescent="0.25">
      <c r="A9" s="109"/>
      <c r="B9" s="7" t="s">
        <v>69</v>
      </c>
      <c r="C9" s="21">
        <v>30971.67</v>
      </c>
      <c r="D9" s="26"/>
      <c r="E9" s="37">
        <f t="shared" si="0"/>
        <v>10123056.130000001</v>
      </c>
      <c r="G9" s="4" t="s">
        <v>16</v>
      </c>
      <c r="H9" s="11">
        <v>30971.67</v>
      </c>
    </row>
    <row r="10" spans="1:8" ht="15" customHeight="1" x14ac:dyDescent="0.25">
      <c r="A10" s="109"/>
      <c r="B10" s="52" t="s">
        <v>77</v>
      </c>
      <c r="C10" s="26"/>
      <c r="D10" s="26">
        <v>960.04</v>
      </c>
      <c r="E10" s="37">
        <f t="shared" si="0"/>
        <v>10122096.090000002</v>
      </c>
      <c r="G10" s="8" t="s">
        <v>8</v>
      </c>
      <c r="H10" s="9">
        <f>SUM(H4:H9)</f>
        <v>-234921.90000000002</v>
      </c>
    </row>
    <row r="11" spans="1:8" ht="15" customHeight="1" x14ac:dyDescent="0.25">
      <c r="A11" s="109"/>
      <c r="B11" s="62" t="s">
        <v>78</v>
      </c>
      <c r="C11" s="26">
        <v>500000</v>
      </c>
      <c r="D11" s="28"/>
      <c r="E11" s="37">
        <f t="shared" si="0"/>
        <v>10622096.090000002</v>
      </c>
      <c r="H11" s="10"/>
    </row>
    <row r="12" spans="1:8" ht="15" customHeight="1" x14ac:dyDescent="0.25">
      <c r="A12" s="109"/>
      <c r="B12" s="12" t="s">
        <v>79</v>
      </c>
      <c r="C12" s="21"/>
      <c r="D12" s="27">
        <v>7465434.9199999999</v>
      </c>
      <c r="E12" s="37">
        <f t="shared" si="0"/>
        <v>3156661.1700000018</v>
      </c>
    </row>
    <row r="13" spans="1:8" ht="15" customHeight="1" x14ac:dyDescent="0.25">
      <c r="A13" s="109"/>
      <c r="B13" s="62" t="s">
        <v>82</v>
      </c>
      <c r="C13" s="26"/>
      <c r="D13" s="29">
        <v>15000</v>
      </c>
      <c r="E13" s="37">
        <f t="shared" si="0"/>
        <v>3141661.1700000018</v>
      </c>
    </row>
    <row r="14" spans="1:8" ht="15" customHeight="1" x14ac:dyDescent="0.25">
      <c r="A14" s="109"/>
      <c r="B14" s="69" t="s">
        <v>83</v>
      </c>
      <c r="C14" s="26"/>
      <c r="D14" s="29">
        <v>100000</v>
      </c>
      <c r="E14" s="37">
        <f t="shared" si="0"/>
        <v>3041661.1700000018</v>
      </c>
    </row>
    <row r="15" spans="1:8" ht="15" customHeight="1" x14ac:dyDescent="0.25">
      <c r="A15" s="109"/>
      <c r="B15" s="69" t="s">
        <v>84</v>
      </c>
      <c r="D15" s="29">
        <v>100000</v>
      </c>
      <c r="E15" s="37">
        <f t="shared" si="0"/>
        <v>2941661.1700000018</v>
      </c>
    </row>
    <row r="16" spans="1:8" ht="15" customHeight="1" x14ac:dyDescent="0.25">
      <c r="A16" s="109"/>
      <c r="B16" s="62" t="s">
        <v>85</v>
      </c>
      <c r="C16" s="26"/>
      <c r="D16" s="29">
        <v>400000</v>
      </c>
      <c r="E16" s="37">
        <f t="shared" si="0"/>
        <v>2541661.1700000018</v>
      </c>
    </row>
    <row r="17" spans="1:14" ht="15" customHeight="1" x14ac:dyDescent="0.25">
      <c r="A17" s="109"/>
      <c r="B17" s="71" t="s">
        <v>96</v>
      </c>
      <c r="C17" s="26"/>
      <c r="D17" s="29">
        <v>700000</v>
      </c>
      <c r="E17" s="37">
        <f t="shared" si="0"/>
        <v>1841661.1700000018</v>
      </c>
    </row>
    <row r="18" spans="1:14" ht="15" customHeight="1" x14ac:dyDescent="0.25">
      <c r="A18" s="109"/>
      <c r="B18" s="48" t="s">
        <v>86</v>
      </c>
      <c r="C18" s="26"/>
      <c r="D18" s="29">
        <v>900000</v>
      </c>
      <c r="E18" s="37">
        <f t="shared" si="0"/>
        <v>941661.17000000179</v>
      </c>
    </row>
    <row r="19" spans="1:14" ht="15" customHeight="1" x14ac:dyDescent="0.25">
      <c r="A19" s="109"/>
      <c r="B19" s="70" t="s">
        <v>88</v>
      </c>
      <c r="C19" s="26"/>
      <c r="D19" s="29">
        <v>500000</v>
      </c>
      <c r="E19" s="37">
        <f t="shared" si="0"/>
        <v>441661.17000000179</v>
      </c>
    </row>
    <row r="20" spans="1:14" ht="15" customHeight="1" x14ac:dyDescent="0.25">
      <c r="A20" s="109"/>
      <c r="B20" s="70" t="s">
        <v>89</v>
      </c>
      <c r="C20" s="26"/>
      <c r="D20" s="29">
        <v>18480</v>
      </c>
      <c r="E20" s="37">
        <f t="shared" si="0"/>
        <v>423181.17000000179</v>
      </c>
    </row>
    <row r="21" spans="1:14" ht="15" customHeight="1" x14ac:dyDescent="0.25">
      <c r="A21" s="109"/>
      <c r="B21" s="62" t="s">
        <v>90</v>
      </c>
      <c r="C21" s="26"/>
      <c r="D21" s="29">
        <v>1200000</v>
      </c>
      <c r="E21" s="37">
        <f t="shared" si="0"/>
        <v>-776818.82999999821</v>
      </c>
    </row>
    <row r="22" spans="1:14" ht="15" customHeight="1" x14ac:dyDescent="0.25">
      <c r="A22" s="109"/>
      <c r="B22" s="48" t="s">
        <v>91</v>
      </c>
      <c r="C22" s="26">
        <v>5000000</v>
      </c>
      <c r="D22" s="29"/>
      <c r="E22" s="37">
        <f t="shared" si="0"/>
        <v>4223181.1700000018</v>
      </c>
    </row>
    <row r="23" spans="1:14" ht="15" customHeight="1" x14ac:dyDescent="0.25">
      <c r="A23" s="109"/>
      <c r="B23" s="64" t="s">
        <v>92</v>
      </c>
      <c r="C23" s="26"/>
      <c r="D23" s="29">
        <v>3000000</v>
      </c>
      <c r="E23" s="37">
        <f t="shared" si="0"/>
        <v>1223181.1700000018</v>
      </c>
    </row>
    <row r="24" spans="1:14" ht="15" customHeight="1" x14ac:dyDescent="0.25">
      <c r="A24" s="109"/>
      <c r="B24" s="48" t="s">
        <v>93</v>
      </c>
      <c r="C24" s="26"/>
      <c r="D24" s="29">
        <v>500000</v>
      </c>
      <c r="E24" s="37">
        <f t="shared" si="0"/>
        <v>723181.17000000179</v>
      </c>
    </row>
    <row r="25" spans="1:14" ht="15" customHeight="1" x14ac:dyDescent="0.25">
      <c r="A25" s="109"/>
      <c r="B25" s="71" t="s">
        <v>94</v>
      </c>
      <c r="C25" s="26"/>
      <c r="D25" s="29">
        <v>850</v>
      </c>
      <c r="E25" s="37">
        <f t="shared" si="0"/>
        <v>722331.17000000179</v>
      </c>
    </row>
    <row r="26" spans="1:14" ht="15" customHeight="1" x14ac:dyDescent="0.25">
      <c r="A26" s="109"/>
      <c r="B26" s="12" t="s">
        <v>97</v>
      </c>
      <c r="C26" s="21"/>
      <c r="D26" s="27">
        <v>175000</v>
      </c>
      <c r="E26" s="37">
        <f t="shared" si="0"/>
        <v>547331.17000000179</v>
      </c>
    </row>
    <row r="27" spans="1:14" ht="15" customHeight="1" x14ac:dyDescent="0.25">
      <c r="A27" s="109"/>
      <c r="B27" s="12" t="s">
        <v>98</v>
      </c>
      <c r="C27" s="21"/>
      <c r="D27" s="27">
        <v>16578.5</v>
      </c>
      <c r="E27" s="37">
        <f t="shared" si="0"/>
        <v>530752.67000000179</v>
      </c>
    </row>
    <row r="28" spans="1:14" s="1" customFormat="1" ht="15" customHeight="1" x14ac:dyDescent="0.25">
      <c r="A28" s="109"/>
      <c r="B28" s="65" t="s">
        <v>99</v>
      </c>
      <c r="C28" s="26"/>
      <c r="D28" s="27">
        <v>22104.67</v>
      </c>
      <c r="E28" s="37">
        <f t="shared" si="0"/>
        <v>508648.0000000018</v>
      </c>
      <c r="F28"/>
      <c r="G28"/>
      <c r="L28"/>
      <c r="M28"/>
      <c r="N28"/>
    </row>
    <row r="29" spans="1:14" s="1" customFormat="1" ht="15" customHeight="1" x14ac:dyDescent="0.25">
      <c r="A29" s="109"/>
      <c r="B29" s="65" t="s">
        <v>100</v>
      </c>
      <c r="C29" s="26"/>
      <c r="D29" s="27">
        <v>736.82</v>
      </c>
      <c r="E29" s="37">
        <f t="shared" si="0"/>
        <v>507911.1800000018</v>
      </c>
      <c r="F29"/>
      <c r="G29"/>
      <c r="L29"/>
      <c r="M29"/>
      <c r="N29"/>
    </row>
    <row r="30" spans="1:14" s="1" customFormat="1" ht="15" customHeight="1" x14ac:dyDescent="0.25">
      <c r="A30" s="109"/>
      <c r="B30" s="65" t="s">
        <v>101</v>
      </c>
      <c r="C30" s="26"/>
      <c r="D30" s="27">
        <v>22104.67</v>
      </c>
      <c r="E30" s="37">
        <f t="shared" si="0"/>
        <v>485806.51000000181</v>
      </c>
      <c r="F30"/>
      <c r="G30"/>
      <c r="L30"/>
      <c r="M30"/>
      <c r="N30"/>
    </row>
    <row r="31" spans="1:14" s="1" customFormat="1" ht="15" customHeight="1" x14ac:dyDescent="0.25">
      <c r="A31" s="109"/>
      <c r="B31" s="65" t="s">
        <v>102</v>
      </c>
      <c r="C31" s="26"/>
      <c r="D31" s="27">
        <v>11550</v>
      </c>
      <c r="E31" s="37">
        <f t="shared" si="0"/>
        <v>474256.51000000181</v>
      </c>
      <c r="F31"/>
      <c r="G31"/>
      <c r="L31"/>
      <c r="M31"/>
      <c r="N31"/>
    </row>
    <row r="32" spans="1:14" s="1" customFormat="1" ht="15" customHeight="1" x14ac:dyDescent="0.25">
      <c r="A32" s="109"/>
      <c r="B32" s="72" t="s">
        <v>103</v>
      </c>
      <c r="C32" s="26"/>
      <c r="D32" s="27">
        <v>587474.4</v>
      </c>
      <c r="E32" s="37">
        <f t="shared" si="0"/>
        <v>-113217.88999999821</v>
      </c>
      <c r="F32"/>
      <c r="G32"/>
      <c r="L32"/>
      <c r="M32"/>
      <c r="N32"/>
    </row>
    <row r="33" spans="1:14" s="1" customFormat="1" ht="15" customHeight="1" x14ac:dyDescent="0.25">
      <c r="A33" s="109"/>
      <c r="B33" s="72" t="s">
        <v>104</v>
      </c>
      <c r="C33" s="26"/>
      <c r="D33" s="27">
        <v>66314.009999999995</v>
      </c>
      <c r="E33" s="37">
        <f t="shared" si="0"/>
        <v>-179531.89999999822</v>
      </c>
      <c r="F33"/>
      <c r="G33"/>
      <c r="L33"/>
      <c r="M33"/>
      <c r="N33"/>
    </row>
    <row r="34" spans="1:14" s="1" customFormat="1" ht="15" customHeight="1" x14ac:dyDescent="0.25">
      <c r="A34" s="109"/>
      <c r="B34" s="75" t="s">
        <v>112</v>
      </c>
      <c r="C34" s="26"/>
      <c r="D34" s="27">
        <v>50000</v>
      </c>
      <c r="E34" s="37">
        <f t="shared" si="0"/>
        <v>-229531.89999999822</v>
      </c>
      <c r="F34"/>
      <c r="G34"/>
      <c r="L34"/>
      <c r="M34"/>
      <c r="N34"/>
    </row>
    <row r="35" spans="1:14" s="1" customFormat="1" ht="15" customHeight="1" x14ac:dyDescent="0.25">
      <c r="A35" s="110"/>
      <c r="B35" s="76" t="s">
        <v>113</v>
      </c>
      <c r="C35" s="26"/>
      <c r="D35" s="27">
        <v>5000</v>
      </c>
      <c r="E35" s="37">
        <f t="shared" si="0"/>
        <v>-234531.89999999822</v>
      </c>
      <c r="F35"/>
      <c r="G35"/>
      <c r="L35"/>
      <c r="M35"/>
      <c r="N35"/>
    </row>
    <row r="36" spans="1:14" s="1" customFormat="1" ht="15" customHeight="1" thickBot="1" x14ac:dyDescent="0.3">
      <c r="A36" s="111"/>
      <c r="B36" s="15" t="s">
        <v>114</v>
      </c>
      <c r="C36" s="53"/>
      <c r="D36" s="34">
        <v>390</v>
      </c>
      <c r="E36" s="49">
        <f t="shared" si="0"/>
        <v>-234921.89999999822</v>
      </c>
      <c r="F36"/>
      <c r="G36"/>
    </row>
    <row r="37" spans="1:14" s="1" customFormat="1" ht="15" customHeight="1" x14ac:dyDescent="0.25">
      <c r="A37" s="13"/>
      <c r="B37" s="14"/>
      <c r="C37" s="30"/>
      <c r="D37" s="30"/>
      <c r="E37" s="30"/>
      <c r="F37"/>
      <c r="G37"/>
    </row>
    <row r="38" spans="1:14" s="1" customFormat="1" ht="15" customHeight="1" thickBot="1" x14ac:dyDescent="0.3">
      <c r="A38" s="13"/>
      <c r="B38"/>
      <c r="C38" s="30"/>
      <c r="D38" s="30"/>
      <c r="E38" s="38"/>
      <c r="F38"/>
      <c r="G38"/>
    </row>
    <row r="39" spans="1:14" s="1" customFormat="1" ht="15" customHeight="1" thickBot="1" x14ac:dyDescent="0.3">
      <c r="A39" s="99" t="s">
        <v>70</v>
      </c>
      <c r="B39" s="100"/>
      <c r="C39" s="100"/>
      <c r="D39" s="100"/>
      <c r="E39" s="101"/>
      <c r="F39"/>
      <c r="G39"/>
      <c r="H39" s="10"/>
    </row>
    <row r="40" spans="1:14" s="1" customFormat="1" ht="15" customHeight="1" x14ac:dyDescent="0.25">
      <c r="A40" s="112" t="s">
        <v>9</v>
      </c>
      <c r="B40" s="3" t="s">
        <v>71</v>
      </c>
      <c r="C40" s="43">
        <v>100494.41000000011</v>
      </c>
      <c r="D40" s="24"/>
      <c r="E40" s="36">
        <f>+C40-D40</f>
        <v>100494.41000000011</v>
      </c>
      <c r="F40"/>
      <c r="G40"/>
      <c r="H40" s="10"/>
    </row>
    <row r="41" spans="1:14" s="1" customFormat="1" ht="15" customHeight="1" x14ac:dyDescent="0.25">
      <c r="A41" s="113"/>
      <c r="B41" s="19" t="s">
        <v>80</v>
      </c>
      <c r="C41" s="50">
        <v>1200</v>
      </c>
      <c r="D41" s="50"/>
      <c r="E41" s="39">
        <f>+E40+C41-D41</f>
        <v>101694.41000000011</v>
      </c>
      <c r="F41"/>
      <c r="G41"/>
      <c r="H41" s="10"/>
    </row>
    <row r="42" spans="1:14" s="1" customFormat="1" ht="15" customHeight="1" x14ac:dyDescent="0.25">
      <c r="A42" s="113"/>
      <c r="B42" s="12" t="s">
        <v>81</v>
      </c>
      <c r="C42" s="26"/>
      <c r="D42" s="50">
        <v>1663.3</v>
      </c>
      <c r="E42" s="39">
        <f>+E41+C42-D42</f>
        <v>100031.1100000001</v>
      </c>
      <c r="F42"/>
      <c r="G42"/>
      <c r="H42" s="10"/>
    </row>
    <row r="43" spans="1:14" s="1" customFormat="1" ht="15" customHeight="1" x14ac:dyDescent="0.25">
      <c r="A43" s="113"/>
      <c r="B43" s="12" t="s">
        <v>87</v>
      </c>
      <c r="C43" s="26"/>
      <c r="D43" s="50">
        <v>1500</v>
      </c>
      <c r="E43" s="39">
        <f t="shared" ref="E43:E47" si="1">+E42+C43-D43</f>
        <v>98531.110000000102</v>
      </c>
      <c r="F43"/>
      <c r="G43"/>
      <c r="H43" s="10"/>
    </row>
    <row r="44" spans="1:14" s="1" customFormat="1" ht="15" customHeight="1" x14ac:dyDescent="0.25">
      <c r="A44" s="113"/>
      <c r="B44" s="18" t="s">
        <v>110</v>
      </c>
      <c r="C44" s="73"/>
      <c r="D44" s="74">
        <v>6000</v>
      </c>
      <c r="E44" s="39">
        <f t="shared" si="1"/>
        <v>92531.110000000102</v>
      </c>
      <c r="F44"/>
      <c r="G44"/>
      <c r="H44" s="10"/>
    </row>
    <row r="45" spans="1:14" s="1" customFormat="1" ht="15" customHeight="1" x14ac:dyDescent="0.25">
      <c r="A45" s="113"/>
      <c r="B45" s="18" t="s">
        <v>111</v>
      </c>
      <c r="C45" s="73"/>
      <c r="D45" s="74">
        <v>260</v>
      </c>
      <c r="E45" s="39">
        <f>+E44+C45-D45</f>
        <v>92271.110000000102</v>
      </c>
      <c r="F45"/>
      <c r="G45"/>
      <c r="H45" s="10"/>
    </row>
    <row r="46" spans="1:14" s="1" customFormat="1" ht="15" customHeight="1" x14ac:dyDescent="0.25">
      <c r="A46" s="113"/>
      <c r="B46" s="18"/>
      <c r="C46" s="73"/>
      <c r="D46" s="74"/>
      <c r="E46" s="39">
        <f t="shared" si="1"/>
        <v>92271.110000000102</v>
      </c>
      <c r="F46"/>
      <c r="G46"/>
      <c r="H46" s="10"/>
    </row>
    <row r="47" spans="1:14" s="1" customFormat="1" ht="15" customHeight="1" thickBot="1" x14ac:dyDescent="0.3">
      <c r="A47" s="114"/>
      <c r="B47" s="57"/>
      <c r="C47" s="44"/>
      <c r="D47" s="51"/>
      <c r="E47" s="40">
        <f t="shared" si="1"/>
        <v>92271.110000000102</v>
      </c>
      <c r="F47"/>
      <c r="G47"/>
      <c r="H47" s="10"/>
    </row>
    <row r="48" spans="1:14" s="1" customFormat="1" ht="15" customHeight="1" x14ac:dyDescent="0.25">
      <c r="A48"/>
      <c r="B48"/>
      <c r="C48" s="22"/>
      <c r="D48" s="32"/>
      <c r="E48" s="32"/>
      <c r="F48"/>
      <c r="G48"/>
      <c r="H48" s="10"/>
    </row>
    <row r="49" spans="1:8" s="1" customFormat="1" ht="15" customHeight="1" thickBot="1" x14ac:dyDescent="0.3">
      <c r="A49" s="115" t="s">
        <v>70</v>
      </c>
      <c r="B49" s="115"/>
      <c r="C49" s="115"/>
      <c r="D49" s="115"/>
      <c r="E49" s="115"/>
      <c r="F49"/>
      <c r="G49"/>
      <c r="H49" s="10"/>
    </row>
    <row r="50" spans="1:8" s="1" customFormat="1" ht="15" customHeight="1" x14ac:dyDescent="0.25">
      <c r="A50" s="112" t="s">
        <v>10</v>
      </c>
      <c r="B50" s="12" t="s">
        <v>95</v>
      </c>
      <c r="C50" s="31">
        <v>148350</v>
      </c>
      <c r="D50" s="31"/>
      <c r="E50" s="36"/>
      <c r="F50"/>
      <c r="G50"/>
      <c r="H50" s="10"/>
    </row>
    <row r="51" spans="1:8" s="1" customFormat="1" ht="15" customHeight="1" x14ac:dyDescent="0.25">
      <c r="A51" s="113"/>
      <c r="B51" s="12" t="s">
        <v>108</v>
      </c>
      <c r="C51" s="26"/>
      <c r="D51" s="31">
        <v>35477.08</v>
      </c>
      <c r="E51" s="37"/>
      <c r="F51"/>
      <c r="G51"/>
      <c r="H51" s="10"/>
    </row>
    <row r="52" spans="1:8" s="1" customFormat="1" ht="15" customHeight="1" x14ac:dyDescent="0.25">
      <c r="A52" s="113"/>
      <c r="B52" s="12" t="s">
        <v>109</v>
      </c>
      <c r="C52" s="26"/>
      <c r="D52" s="31">
        <v>2208.14</v>
      </c>
      <c r="E52" s="37"/>
      <c r="F52"/>
      <c r="G52"/>
    </row>
    <row r="53" spans="1:8" s="1" customFormat="1" ht="15" customHeight="1" thickBot="1" x14ac:dyDescent="0.3">
      <c r="A53" s="114"/>
      <c r="B53" s="16"/>
      <c r="C53" s="33"/>
      <c r="D53" s="33"/>
      <c r="E53" s="41"/>
      <c r="F53"/>
      <c r="G53"/>
    </row>
    <row r="54" spans="1:8" s="1" customFormat="1" ht="15" customHeight="1" x14ac:dyDescent="0.25">
      <c r="A54"/>
      <c r="B54"/>
      <c r="C54" s="22"/>
      <c r="D54" s="22"/>
      <c r="E54" s="22"/>
      <c r="F54"/>
      <c r="G54"/>
      <c r="H54" s="10"/>
    </row>
    <row r="55" spans="1:8" s="1" customFormat="1" ht="15" customHeight="1" x14ac:dyDescent="0.25">
      <c r="A55"/>
      <c r="B55"/>
      <c r="C55" s="22"/>
      <c r="D55" s="22"/>
      <c r="E55" s="22"/>
      <c r="F55"/>
      <c r="G55"/>
      <c r="H55" s="10"/>
    </row>
    <row r="56" spans="1:8" s="1" customFormat="1" ht="15" customHeight="1" thickBot="1" x14ac:dyDescent="0.3">
      <c r="A56"/>
      <c r="B56"/>
      <c r="C56" s="22"/>
      <c r="D56" s="22"/>
      <c r="E56" s="22"/>
      <c r="F56"/>
    </row>
    <row r="57" spans="1:8" s="1" customFormat="1" ht="15" customHeight="1" thickBot="1" x14ac:dyDescent="0.3">
      <c r="A57"/>
      <c r="B57" s="99" t="s">
        <v>72</v>
      </c>
      <c r="C57" s="100"/>
      <c r="D57" s="100"/>
      <c r="E57" s="101"/>
      <c r="F57"/>
    </row>
    <row r="58" spans="1:8" s="1" customFormat="1" ht="15" customHeight="1" x14ac:dyDescent="0.25">
      <c r="A58"/>
      <c r="B58" s="3" t="s">
        <v>73</v>
      </c>
      <c r="C58" s="17">
        <v>98.99</v>
      </c>
      <c r="D58" s="24"/>
      <c r="E58" s="36">
        <f>+C58-D58</f>
        <v>98.99</v>
      </c>
      <c r="F58"/>
      <c r="G58" s="102" t="s">
        <v>11</v>
      </c>
      <c r="H58" s="103"/>
    </row>
    <row r="59" spans="1:8" s="1" customFormat="1" ht="15" customHeight="1" x14ac:dyDescent="0.25">
      <c r="A59"/>
      <c r="B59" s="6" t="s">
        <v>74</v>
      </c>
      <c r="C59" s="11">
        <v>18740.59</v>
      </c>
      <c r="D59" s="26"/>
      <c r="E59" s="39">
        <f t="shared" ref="E59:E64" si="2">+C59-D59+E58</f>
        <v>18839.580000000002</v>
      </c>
      <c r="F59"/>
      <c r="G59" s="4" t="s">
        <v>12</v>
      </c>
      <c r="H59" s="11">
        <v>98.99</v>
      </c>
    </row>
    <row r="60" spans="1:8" s="1" customFormat="1" ht="15" customHeight="1" x14ac:dyDescent="0.25">
      <c r="A60"/>
      <c r="B60" s="6" t="s">
        <v>75</v>
      </c>
      <c r="C60" s="11">
        <v>2522.2199999999998</v>
      </c>
      <c r="D60" s="26"/>
      <c r="E60" s="39">
        <f t="shared" si="2"/>
        <v>21361.800000000003</v>
      </c>
      <c r="F60"/>
      <c r="G60" s="4" t="s">
        <v>13</v>
      </c>
      <c r="H60" s="11">
        <v>18740.59</v>
      </c>
    </row>
    <row r="61" spans="1:8" s="1" customFormat="1" ht="15" customHeight="1" x14ac:dyDescent="0.25">
      <c r="A61"/>
      <c r="B61" s="67" t="s">
        <v>60</v>
      </c>
      <c r="C61" s="11">
        <v>66314.009999999995</v>
      </c>
      <c r="D61" s="11"/>
      <c r="E61" s="39">
        <f t="shared" si="2"/>
        <v>87675.81</v>
      </c>
      <c r="F61"/>
      <c r="G61" s="4" t="s">
        <v>14</v>
      </c>
      <c r="H61" s="11">
        <v>2522.2199999999998</v>
      </c>
    </row>
    <row r="62" spans="1:8" s="1" customFormat="1" ht="15" customHeight="1" x14ac:dyDescent="0.25">
      <c r="A62"/>
      <c r="B62" s="72" t="s">
        <v>105</v>
      </c>
      <c r="C62" s="26"/>
      <c r="D62" s="21">
        <v>22104.67</v>
      </c>
      <c r="E62" s="39">
        <f t="shared" si="2"/>
        <v>65571.14</v>
      </c>
      <c r="F62"/>
      <c r="G62" s="8" t="s">
        <v>8</v>
      </c>
      <c r="H62" s="11">
        <f>SUM(H59:H61)</f>
        <v>21361.800000000003</v>
      </c>
    </row>
    <row r="63" spans="1:8" s="1" customFormat="1" x14ac:dyDescent="0.25">
      <c r="A63"/>
      <c r="B63" s="12" t="s">
        <v>106</v>
      </c>
      <c r="C63" s="45"/>
      <c r="D63" s="45">
        <v>22104.67</v>
      </c>
      <c r="E63" s="39">
        <f t="shared" si="2"/>
        <v>43466.47</v>
      </c>
      <c r="F63"/>
      <c r="G63"/>
    </row>
    <row r="64" spans="1:8" s="1" customFormat="1" ht="15.75" thickBot="1" x14ac:dyDescent="0.3">
      <c r="A64"/>
      <c r="B64" s="15" t="s">
        <v>107</v>
      </c>
      <c r="C64" s="47"/>
      <c r="D64" s="47">
        <v>22104.67</v>
      </c>
      <c r="E64" s="40">
        <f t="shared" si="2"/>
        <v>21361.800000000003</v>
      </c>
      <c r="F64"/>
      <c r="G64"/>
    </row>
    <row r="65" spans="1:14" s="1" customFormat="1" x14ac:dyDescent="0.25">
      <c r="A65"/>
      <c r="B65"/>
      <c r="C65" s="22"/>
      <c r="D65" s="22"/>
      <c r="E65" s="22"/>
      <c r="F65"/>
      <c r="G65"/>
    </row>
    <row r="66" spans="1:14" s="1" customFormat="1" x14ac:dyDescent="0.25">
      <c r="A66"/>
      <c r="B66"/>
      <c r="C66" s="20"/>
      <c r="D66" s="22"/>
      <c r="E66" s="22"/>
      <c r="F66"/>
      <c r="G66"/>
    </row>
    <row r="67" spans="1:14" s="1" customFormat="1" x14ac:dyDescent="0.25">
      <c r="A67"/>
      <c r="B67"/>
      <c r="C67" s="20"/>
      <c r="D67" s="22"/>
      <c r="E67" s="22"/>
      <c r="F67"/>
      <c r="G67"/>
    </row>
    <row r="68" spans="1:14" s="1" customFormat="1" x14ac:dyDescent="0.25">
      <c r="A68"/>
      <c r="B68"/>
      <c r="C68" s="20"/>
      <c r="D68" s="22"/>
      <c r="E68" s="22"/>
      <c r="F68"/>
      <c r="G68"/>
    </row>
    <row r="69" spans="1:14" s="1" customFormat="1" x14ac:dyDescent="0.25">
      <c r="A69"/>
      <c r="B69"/>
      <c r="C69" s="20"/>
      <c r="D69" s="22"/>
      <c r="E69" s="22"/>
      <c r="F69"/>
      <c r="G69"/>
    </row>
    <row r="70" spans="1:14" s="1" customFormat="1" x14ac:dyDescent="0.25">
      <c r="A70"/>
      <c r="B70"/>
      <c r="C70" s="20"/>
      <c r="D70" s="22"/>
      <c r="E70" s="22"/>
      <c r="F70"/>
      <c r="G70"/>
    </row>
    <row r="71" spans="1:14" s="1" customFormat="1" x14ac:dyDescent="0.25">
      <c r="A71"/>
      <c r="B71"/>
      <c r="C71" s="20"/>
      <c r="D71" s="22"/>
      <c r="E71" s="22"/>
      <c r="F71"/>
      <c r="G71"/>
    </row>
    <row r="72" spans="1:14" s="1" customFormat="1" x14ac:dyDescent="0.25">
      <c r="A72"/>
      <c r="B72"/>
      <c r="C72" s="20"/>
      <c r="D72" s="22"/>
      <c r="E72" s="22"/>
      <c r="F72"/>
      <c r="G72"/>
    </row>
    <row r="73" spans="1:14" s="1" customFormat="1" x14ac:dyDescent="0.25">
      <c r="A73"/>
      <c r="B73"/>
      <c r="C73" s="20"/>
      <c r="D73" s="22"/>
      <c r="E73" s="22"/>
      <c r="F73"/>
      <c r="G73"/>
    </row>
    <row r="74" spans="1:14" s="1" customFormat="1" x14ac:dyDescent="0.25">
      <c r="A74"/>
      <c r="B74"/>
      <c r="C74" s="20"/>
      <c r="D74" s="22"/>
      <c r="E74" s="22"/>
      <c r="F74"/>
      <c r="G74"/>
    </row>
    <row r="75" spans="1:14" s="1" customFormat="1" x14ac:dyDescent="0.25">
      <c r="A75"/>
      <c r="B75"/>
      <c r="C75" s="20"/>
      <c r="D75" s="22"/>
      <c r="E75" s="22"/>
      <c r="F75"/>
      <c r="G75"/>
      <c r="L75"/>
      <c r="M75"/>
      <c r="N75"/>
    </row>
  </sheetData>
  <mergeCells count="8">
    <mergeCell ref="B57:E57"/>
    <mergeCell ref="G58:H58"/>
    <mergeCell ref="A2:E2"/>
    <mergeCell ref="A4:A36"/>
    <mergeCell ref="A39:E39"/>
    <mergeCell ref="A40:A47"/>
    <mergeCell ref="A49:E49"/>
    <mergeCell ref="A50:A53"/>
  </mergeCells>
  <pageMargins left="0.25" right="0.25" top="0.75" bottom="0.75" header="0.3" footer="0.3"/>
  <pageSetup paperSize="9" scale="5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C1CBC-43CE-45F2-BA19-0B0A5EE1060C}">
  <sheetPr>
    <pageSetUpPr fitToPage="1"/>
  </sheetPr>
  <dimension ref="A1:N87"/>
  <sheetViews>
    <sheetView topLeftCell="A28" zoomScale="70" zoomScaleNormal="70" workbookViewId="0">
      <selection activeCell="K55" sqref="K55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8" ht="15" customHeight="1" thickBot="1" x14ac:dyDescent="0.3"/>
    <row r="2" spans="1:8" ht="15" customHeight="1" thickBot="1" x14ac:dyDescent="0.3">
      <c r="A2" s="104" t="s">
        <v>115</v>
      </c>
      <c r="B2" s="105"/>
      <c r="C2" s="106"/>
      <c r="D2" s="106"/>
      <c r="E2" s="107"/>
    </row>
    <row r="3" spans="1:8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8" ht="15" customHeight="1" x14ac:dyDescent="0.25">
      <c r="A4" s="108" t="s">
        <v>3</v>
      </c>
      <c r="B4" s="3" t="s">
        <v>116</v>
      </c>
      <c r="C4" s="61">
        <v>-320195.89</v>
      </c>
      <c r="D4" s="24"/>
      <c r="E4" s="36">
        <f>+C4-D4</f>
        <v>-320195.89</v>
      </c>
      <c r="G4" s="4" t="s">
        <v>4</v>
      </c>
      <c r="H4" s="59">
        <v>-302054.77</v>
      </c>
    </row>
    <row r="5" spans="1:8" ht="15" customHeight="1" x14ac:dyDescent="0.25">
      <c r="A5" s="109"/>
      <c r="B5" s="5" t="s">
        <v>117</v>
      </c>
      <c r="C5" s="59">
        <v>37905.08</v>
      </c>
      <c r="D5" s="25"/>
      <c r="E5" s="37">
        <f>+C5-D5+E4</f>
        <v>-282290.81</v>
      </c>
      <c r="G5" s="4" t="s">
        <v>5</v>
      </c>
      <c r="H5" s="59">
        <v>37905.08</v>
      </c>
    </row>
    <row r="6" spans="1:8" ht="15" customHeight="1" x14ac:dyDescent="0.25">
      <c r="A6" s="109"/>
      <c r="B6" s="6" t="s">
        <v>118</v>
      </c>
      <c r="C6" s="60">
        <v>3566.1</v>
      </c>
      <c r="D6" s="26"/>
      <c r="E6" s="37">
        <f t="shared" ref="E6:E46" si="0">+C6-D6+E5</f>
        <v>-278724.71000000002</v>
      </c>
      <c r="G6" s="4" t="s">
        <v>6</v>
      </c>
      <c r="H6" s="60">
        <v>1005460.49</v>
      </c>
    </row>
    <row r="7" spans="1:8" ht="15" customHeight="1" x14ac:dyDescent="0.25">
      <c r="A7" s="109"/>
      <c r="B7" s="7" t="s">
        <v>67</v>
      </c>
      <c r="C7" s="59">
        <v>12221.31</v>
      </c>
      <c r="D7" s="26"/>
      <c r="E7" s="37">
        <f t="shared" si="0"/>
        <v>-266503.40000000002</v>
      </c>
      <c r="G7" s="4" t="s">
        <v>7</v>
      </c>
      <c r="H7" s="59">
        <v>12221.31</v>
      </c>
    </row>
    <row r="8" spans="1:8" ht="15" customHeight="1" x14ac:dyDescent="0.25">
      <c r="A8" s="109"/>
      <c r="B8" s="6" t="s">
        <v>119</v>
      </c>
      <c r="C8" s="59">
        <v>609.83000000000004</v>
      </c>
      <c r="D8" s="26"/>
      <c r="E8" s="37">
        <f t="shared" si="0"/>
        <v>-265893.57</v>
      </c>
      <c r="G8" s="4" t="s">
        <v>15</v>
      </c>
      <c r="H8" s="59">
        <v>609.83000000000004</v>
      </c>
    </row>
    <row r="9" spans="1:8" ht="15" customHeight="1" x14ac:dyDescent="0.25">
      <c r="A9" s="109"/>
      <c r="B9" s="7" t="s">
        <v>120</v>
      </c>
      <c r="C9" s="21">
        <v>30971.67</v>
      </c>
      <c r="D9" s="26"/>
      <c r="E9" s="37">
        <f t="shared" si="0"/>
        <v>-234921.90000000002</v>
      </c>
      <c r="G9" s="4" t="s">
        <v>16</v>
      </c>
      <c r="H9" s="11">
        <v>30971.67</v>
      </c>
    </row>
    <row r="10" spans="1:8" ht="15" customHeight="1" x14ac:dyDescent="0.25">
      <c r="A10" s="109"/>
      <c r="B10" s="52" t="s">
        <v>91</v>
      </c>
      <c r="C10" s="26">
        <v>5000000</v>
      </c>
      <c r="D10" s="26"/>
      <c r="E10" s="37">
        <f t="shared" si="0"/>
        <v>4765078.0999999996</v>
      </c>
      <c r="G10" s="8" t="s">
        <v>8</v>
      </c>
      <c r="H10" s="9">
        <f>SUM(H4:H9)</f>
        <v>785113.6100000001</v>
      </c>
    </row>
    <row r="11" spans="1:8" ht="15" customHeight="1" x14ac:dyDescent="0.25">
      <c r="A11" s="109"/>
      <c r="B11" s="62" t="s">
        <v>127</v>
      </c>
      <c r="C11" s="26">
        <v>148350</v>
      </c>
      <c r="D11" s="28"/>
      <c r="E11" s="37">
        <f t="shared" si="0"/>
        <v>4913428.0999999996</v>
      </c>
      <c r="H11" s="10"/>
    </row>
    <row r="12" spans="1:8" ht="15" customHeight="1" x14ac:dyDescent="0.25">
      <c r="A12" s="109"/>
      <c r="B12" s="12" t="s">
        <v>128</v>
      </c>
      <c r="C12" s="21"/>
      <c r="D12" s="27">
        <v>4287.32</v>
      </c>
      <c r="E12" s="37">
        <f t="shared" si="0"/>
        <v>4909140.7799999993</v>
      </c>
    </row>
    <row r="13" spans="1:8" ht="15" customHeight="1" x14ac:dyDescent="0.25">
      <c r="A13" s="109"/>
      <c r="B13" s="77" t="s">
        <v>130</v>
      </c>
      <c r="C13" s="26"/>
      <c r="D13" s="29">
        <v>7000</v>
      </c>
      <c r="E13" s="37">
        <f t="shared" si="0"/>
        <v>4902140.7799999993</v>
      </c>
    </row>
    <row r="14" spans="1:8" ht="15" customHeight="1" x14ac:dyDescent="0.25">
      <c r="A14" s="109"/>
      <c r="B14" s="78" t="s">
        <v>131</v>
      </c>
      <c r="C14" s="26"/>
      <c r="D14" s="29">
        <v>600000</v>
      </c>
      <c r="E14" s="37">
        <f t="shared" si="0"/>
        <v>4302140.7799999993</v>
      </c>
    </row>
    <row r="15" spans="1:8" ht="15" customHeight="1" x14ac:dyDescent="0.25">
      <c r="A15" s="109"/>
      <c r="B15" s="79" t="s">
        <v>92</v>
      </c>
      <c r="D15" s="29">
        <v>1000000</v>
      </c>
      <c r="E15" s="37">
        <f t="shared" si="0"/>
        <v>3302140.7799999993</v>
      </c>
    </row>
    <row r="16" spans="1:8" ht="15" customHeight="1" x14ac:dyDescent="0.25">
      <c r="A16" s="109"/>
      <c r="B16" s="80" t="s">
        <v>132</v>
      </c>
      <c r="C16" s="26">
        <v>136894.39000000001</v>
      </c>
      <c r="D16" s="29"/>
      <c r="E16" s="37">
        <f t="shared" si="0"/>
        <v>3439035.1699999995</v>
      </c>
    </row>
    <row r="17" spans="1:14" ht="15" customHeight="1" x14ac:dyDescent="0.25">
      <c r="A17" s="109"/>
      <c r="B17" s="80" t="s">
        <v>133</v>
      </c>
      <c r="C17" s="26"/>
      <c r="D17" s="29">
        <v>133819.59</v>
      </c>
      <c r="E17" s="37">
        <f t="shared" si="0"/>
        <v>3305215.5799999996</v>
      </c>
    </row>
    <row r="18" spans="1:14" ht="15" customHeight="1" x14ac:dyDescent="0.25">
      <c r="A18" s="109"/>
      <c r="B18" s="48" t="s">
        <v>134</v>
      </c>
      <c r="C18" s="26">
        <v>2500000</v>
      </c>
      <c r="D18" s="29"/>
      <c r="E18" s="37">
        <f t="shared" si="0"/>
        <v>5805215.5800000001</v>
      </c>
    </row>
    <row r="19" spans="1:14" ht="15" customHeight="1" x14ac:dyDescent="0.25">
      <c r="A19" s="109"/>
      <c r="B19" s="80" t="s">
        <v>135</v>
      </c>
      <c r="C19" s="26"/>
      <c r="D19" s="29">
        <v>1274268.5144999998</v>
      </c>
      <c r="E19" s="37">
        <f t="shared" si="0"/>
        <v>4530947.0655000005</v>
      </c>
    </row>
    <row r="20" spans="1:14" ht="15" customHeight="1" x14ac:dyDescent="0.25">
      <c r="A20" s="109"/>
      <c r="B20" s="70" t="s">
        <v>136</v>
      </c>
      <c r="C20" s="26"/>
      <c r="D20" s="29">
        <v>2000000</v>
      </c>
      <c r="E20" s="37">
        <f t="shared" si="0"/>
        <v>2530947.0655000005</v>
      </c>
    </row>
    <row r="21" spans="1:14" ht="15" customHeight="1" x14ac:dyDescent="0.25">
      <c r="A21" s="109"/>
      <c r="B21" s="81" t="s">
        <v>143</v>
      </c>
      <c r="C21" s="26"/>
      <c r="D21" s="29">
        <v>100000</v>
      </c>
      <c r="E21" s="37">
        <f t="shared" si="0"/>
        <v>2430947.0655000005</v>
      </c>
    </row>
    <row r="22" spans="1:14" ht="15" customHeight="1" x14ac:dyDescent="0.25">
      <c r="A22" s="109"/>
      <c r="B22" s="48" t="s">
        <v>139</v>
      </c>
      <c r="C22" s="26"/>
      <c r="D22" s="29">
        <v>300000</v>
      </c>
      <c r="E22" s="37">
        <f t="shared" si="0"/>
        <v>2130947.0655000005</v>
      </c>
    </row>
    <row r="23" spans="1:14" ht="15" customHeight="1" x14ac:dyDescent="0.25">
      <c r="A23" s="109"/>
      <c r="B23" s="81" t="s">
        <v>140</v>
      </c>
      <c r="C23" s="26"/>
      <c r="D23" s="29">
        <v>120000</v>
      </c>
      <c r="E23" s="37">
        <f t="shared" si="0"/>
        <v>2010947.0655000005</v>
      </c>
    </row>
    <row r="24" spans="1:14" ht="15" customHeight="1" x14ac:dyDescent="0.25">
      <c r="A24" s="109"/>
      <c r="B24" s="81" t="s">
        <v>144</v>
      </c>
      <c r="C24" s="26"/>
      <c r="D24" s="29">
        <v>5526.17</v>
      </c>
      <c r="E24" s="37">
        <f t="shared" si="0"/>
        <v>2005420.8955000006</v>
      </c>
    </row>
    <row r="25" spans="1:14" ht="15" customHeight="1" x14ac:dyDescent="0.25">
      <c r="A25" s="109"/>
      <c r="B25" s="81" t="s">
        <v>145</v>
      </c>
      <c r="C25" s="26"/>
      <c r="D25" s="29">
        <v>5526.17</v>
      </c>
      <c r="E25" s="37">
        <f t="shared" si="0"/>
        <v>1999894.7255000006</v>
      </c>
    </row>
    <row r="26" spans="1:14" ht="15" customHeight="1" x14ac:dyDescent="0.25">
      <c r="A26" s="109"/>
      <c r="B26" s="12" t="s">
        <v>146</v>
      </c>
      <c r="C26" s="21"/>
      <c r="D26" s="27">
        <v>50000</v>
      </c>
      <c r="E26" s="37">
        <f t="shared" si="0"/>
        <v>1949894.7255000006</v>
      </c>
    </row>
    <row r="27" spans="1:14" ht="15" customHeight="1" x14ac:dyDescent="0.25">
      <c r="A27" s="109"/>
      <c r="B27" s="12" t="s">
        <v>45</v>
      </c>
      <c r="C27" s="21"/>
      <c r="D27" s="27">
        <v>200000</v>
      </c>
      <c r="E27" s="37">
        <f t="shared" si="0"/>
        <v>1749894.7255000006</v>
      </c>
    </row>
    <row r="28" spans="1:14" s="1" customFormat="1" ht="15" customHeight="1" x14ac:dyDescent="0.25">
      <c r="A28" s="109"/>
      <c r="B28" s="82" t="s">
        <v>152</v>
      </c>
      <c r="C28" s="26">
        <v>353376.92</v>
      </c>
      <c r="D28" s="27"/>
      <c r="E28" s="37">
        <f t="shared" si="0"/>
        <v>2103271.6455000006</v>
      </c>
      <c r="F28"/>
      <c r="G28"/>
      <c r="L28"/>
      <c r="M28"/>
      <c r="N28"/>
    </row>
    <row r="29" spans="1:14" s="1" customFormat="1" ht="15" customHeight="1" x14ac:dyDescent="0.25">
      <c r="A29" s="109"/>
      <c r="B29" s="82" t="s">
        <v>152</v>
      </c>
      <c r="C29" s="26">
        <v>267613.74</v>
      </c>
      <c r="D29" s="27"/>
      <c r="E29" s="37">
        <f t="shared" si="0"/>
        <v>2370885.3855000008</v>
      </c>
      <c r="F29"/>
      <c r="G29"/>
      <c r="L29"/>
      <c r="M29"/>
      <c r="N29"/>
    </row>
    <row r="30" spans="1:14" s="1" customFormat="1" ht="15" customHeight="1" x14ac:dyDescent="0.25">
      <c r="A30" s="109"/>
      <c r="B30" s="82" t="s">
        <v>152</v>
      </c>
      <c r="C30" s="26">
        <v>164228.22</v>
      </c>
      <c r="D30" s="27"/>
      <c r="E30" s="37">
        <f t="shared" si="0"/>
        <v>2535113.605500001</v>
      </c>
      <c r="F30"/>
      <c r="G30"/>
      <c r="L30"/>
      <c r="M30"/>
      <c r="N30"/>
    </row>
    <row r="31" spans="1:14" s="1" customFormat="1" ht="15" customHeight="1" x14ac:dyDescent="0.25">
      <c r="A31" s="109"/>
      <c r="B31" s="82" t="s">
        <v>153</v>
      </c>
      <c r="C31" s="26"/>
      <c r="D31" s="27">
        <v>1000000</v>
      </c>
      <c r="E31" s="37">
        <f t="shared" si="0"/>
        <v>1535113.605500001</v>
      </c>
      <c r="F31"/>
      <c r="G31"/>
      <c r="L31"/>
      <c r="M31"/>
      <c r="N31"/>
    </row>
    <row r="32" spans="1:14" s="1" customFormat="1" ht="15" customHeight="1" x14ac:dyDescent="0.25">
      <c r="A32" s="109"/>
      <c r="B32" s="82" t="s">
        <v>154</v>
      </c>
      <c r="C32" s="26">
        <v>5000000</v>
      </c>
      <c r="D32" s="27"/>
      <c r="E32" s="37">
        <f t="shared" si="0"/>
        <v>6535113.6055000015</v>
      </c>
      <c r="F32"/>
      <c r="G32"/>
      <c r="L32"/>
      <c r="M32"/>
      <c r="N32"/>
    </row>
    <row r="33" spans="1:14" s="1" customFormat="1" ht="15" customHeight="1" x14ac:dyDescent="0.25">
      <c r="A33" s="109"/>
      <c r="B33" s="82" t="s">
        <v>155</v>
      </c>
      <c r="C33" s="26"/>
      <c r="D33" s="27">
        <v>800000</v>
      </c>
      <c r="E33" s="37">
        <f t="shared" si="0"/>
        <v>5735113.6055000015</v>
      </c>
      <c r="F33"/>
      <c r="G33"/>
      <c r="L33"/>
      <c r="M33"/>
      <c r="N33"/>
    </row>
    <row r="34" spans="1:14" s="1" customFormat="1" ht="15" customHeight="1" x14ac:dyDescent="0.25">
      <c r="A34" s="109"/>
      <c r="B34" s="82" t="s">
        <v>156</v>
      </c>
      <c r="C34" s="26"/>
      <c r="D34" s="27">
        <v>500000</v>
      </c>
      <c r="E34" s="37">
        <f t="shared" si="0"/>
        <v>5235113.6055000015</v>
      </c>
      <c r="F34"/>
      <c r="G34"/>
      <c r="L34"/>
      <c r="M34"/>
      <c r="N34"/>
    </row>
    <row r="35" spans="1:14" s="1" customFormat="1" ht="15" customHeight="1" x14ac:dyDescent="0.25">
      <c r="A35" s="109"/>
      <c r="B35" s="82" t="s">
        <v>157</v>
      </c>
      <c r="C35" s="26"/>
      <c r="D35" s="27">
        <v>100000</v>
      </c>
      <c r="E35" s="37">
        <f t="shared" si="0"/>
        <v>5135113.6055000015</v>
      </c>
      <c r="F35"/>
      <c r="G35"/>
      <c r="L35"/>
      <c r="M35"/>
      <c r="N35"/>
    </row>
    <row r="36" spans="1:14" s="1" customFormat="1" ht="15" customHeight="1" x14ac:dyDescent="0.25">
      <c r="A36" s="109"/>
      <c r="B36" s="82" t="s">
        <v>158</v>
      </c>
      <c r="C36" s="26"/>
      <c r="D36" s="27">
        <v>500000</v>
      </c>
      <c r="E36" s="37">
        <f t="shared" si="0"/>
        <v>4635113.6055000015</v>
      </c>
      <c r="F36"/>
      <c r="G36"/>
      <c r="L36"/>
      <c r="M36"/>
      <c r="N36"/>
    </row>
    <row r="37" spans="1:14" s="1" customFormat="1" ht="15" customHeight="1" x14ac:dyDescent="0.25">
      <c r="A37" s="109"/>
      <c r="B37" s="82" t="s">
        <v>159</v>
      </c>
      <c r="C37" s="26"/>
      <c r="D37" s="27">
        <v>700000</v>
      </c>
      <c r="E37" s="37">
        <f t="shared" si="0"/>
        <v>3935113.6055000015</v>
      </c>
      <c r="F37"/>
      <c r="G37"/>
      <c r="L37"/>
      <c r="M37"/>
      <c r="N37"/>
    </row>
    <row r="38" spans="1:14" s="1" customFormat="1" ht="15" customHeight="1" x14ac:dyDescent="0.25">
      <c r="A38" s="109"/>
      <c r="B38" s="82" t="s">
        <v>160</v>
      </c>
      <c r="C38" s="26"/>
      <c r="D38" s="27">
        <v>100000</v>
      </c>
      <c r="E38" s="37">
        <f t="shared" si="0"/>
        <v>3835113.6055000015</v>
      </c>
      <c r="F38"/>
      <c r="G38"/>
      <c r="L38"/>
      <c r="M38"/>
      <c r="N38"/>
    </row>
    <row r="39" spans="1:14" s="1" customFormat="1" ht="15" customHeight="1" x14ac:dyDescent="0.25">
      <c r="A39" s="109"/>
      <c r="B39" s="82" t="s">
        <v>161</v>
      </c>
      <c r="C39" s="26"/>
      <c r="D39" s="27">
        <v>1500000</v>
      </c>
      <c r="E39" s="37">
        <f t="shared" si="0"/>
        <v>2335113.6055000015</v>
      </c>
      <c r="F39"/>
      <c r="G39"/>
      <c r="L39"/>
      <c r="M39"/>
      <c r="N39"/>
    </row>
    <row r="40" spans="1:14" s="1" customFormat="1" ht="15" customHeight="1" x14ac:dyDescent="0.25">
      <c r="A40" s="109"/>
      <c r="B40" s="82" t="s">
        <v>162</v>
      </c>
      <c r="C40" s="26"/>
      <c r="D40" s="27">
        <v>150000</v>
      </c>
      <c r="E40" s="37">
        <f t="shared" si="0"/>
        <v>2185113.6055000015</v>
      </c>
      <c r="F40"/>
      <c r="G40"/>
      <c r="L40"/>
      <c r="M40"/>
      <c r="N40"/>
    </row>
    <row r="41" spans="1:14" s="1" customFormat="1" ht="15" customHeight="1" x14ac:dyDescent="0.25">
      <c r="A41" s="109"/>
      <c r="B41" s="82" t="s">
        <v>163</v>
      </c>
      <c r="C41" s="26"/>
      <c r="D41" s="27">
        <v>1000000</v>
      </c>
      <c r="E41" s="37">
        <f t="shared" si="0"/>
        <v>1185113.6055000015</v>
      </c>
      <c r="F41"/>
      <c r="G41"/>
      <c r="L41"/>
      <c r="M41"/>
      <c r="N41"/>
    </row>
    <row r="42" spans="1:14" s="1" customFormat="1" ht="15" customHeight="1" x14ac:dyDescent="0.25">
      <c r="A42" s="109"/>
      <c r="B42" s="72" t="s">
        <v>164</v>
      </c>
      <c r="C42" s="26"/>
      <c r="D42" s="27">
        <v>200000</v>
      </c>
      <c r="E42" s="37">
        <f t="shared" si="0"/>
        <v>985113.60550000146</v>
      </c>
      <c r="F42"/>
      <c r="G42"/>
      <c r="L42"/>
      <c r="M42"/>
      <c r="N42"/>
    </row>
    <row r="43" spans="1:14" s="1" customFormat="1" ht="15" customHeight="1" x14ac:dyDescent="0.25">
      <c r="A43" s="109"/>
      <c r="B43" s="83" t="s">
        <v>165</v>
      </c>
      <c r="C43" s="26"/>
      <c r="D43" s="27">
        <v>200000</v>
      </c>
      <c r="E43" s="37">
        <f t="shared" si="0"/>
        <v>785113.60550000146</v>
      </c>
      <c r="F43"/>
      <c r="G43"/>
      <c r="L43"/>
      <c r="M43"/>
      <c r="N43"/>
    </row>
    <row r="44" spans="1:14" s="1" customFormat="1" ht="15" customHeight="1" x14ac:dyDescent="0.25">
      <c r="A44" s="109"/>
      <c r="B44" s="75"/>
      <c r="C44" s="26"/>
      <c r="D44" s="27"/>
      <c r="E44" s="37">
        <f t="shared" si="0"/>
        <v>785113.60550000146</v>
      </c>
      <c r="F44"/>
      <c r="G44"/>
      <c r="L44"/>
      <c r="M44"/>
      <c r="N44"/>
    </row>
    <row r="45" spans="1:14" s="1" customFormat="1" ht="15" customHeight="1" x14ac:dyDescent="0.25">
      <c r="A45" s="110"/>
      <c r="B45" s="76"/>
      <c r="C45" s="26"/>
      <c r="D45" s="27"/>
      <c r="E45" s="37">
        <f t="shared" si="0"/>
        <v>785113.60550000146</v>
      </c>
      <c r="F45"/>
      <c r="G45"/>
      <c r="L45"/>
      <c r="M45"/>
      <c r="N45"/>
    </row>
    <row r="46" spans="1:14" s="1" customFormat="1" ht="15" customHeight="1" thickBot="1" x14ac:dyDescent="0.3">
      <c r="A46" s="111"/>
      <c r="B46" s="15"/>
      <c r="C46" s="53"/>
      <c r="D46" s="34"/>
      <c r="E46" s="49">
        <f t="shared" si="0"/>
        <v>785113.60550000146</v>
      </c>
      <c r="F46"/>
      <c r="G46"/>
    </row>
    <row r="47" spans="1:14" s="1" customFormat="1" ht="15" customHeight="1" x14ac:dyDescent="0.25">
      <c r="A47" s="13"/>
      <c r="B47" s="14"/>
      <c r="C47" s="30"/>
      <c r="D47" s="30"/>
      <c r="E47" s="30"/>
      <c r="F47"/>
      <c r="G47"/>
    </row>
    <row r="48" spans="1:14" s="1" customFormat="1" ht="15" customHeight="1" thickBot="1" x14ac:dyDescent="0.3">
      <c r="A48" s="13"/>
      <c r="B48"/>
      <c r="C48" s="30"/>
      <c r="D48" s="30"/>
      <c r="E48" s="38"/>
      <c r="F48"/>
      <c r="G48"/>
    </row>
    <row r="49" spans="1:8" s="1" customFormat="1" ht="15" customHeight="1" thickBot="1" x14ac:dyDescent="0.3">
      <c r="A49" s="99" t="s">
        <v>121</v>
      </c>
      <c r="B49" s="100"/>
      <c r="C49" s="100"/>
      <c r="D49" s="100"/>
      <c r="E49" s="101"/>
      <c r="F49"/>
      <c r="G49"/>
      <c r="H49" s="10"/>
    </row>
    <row r="50" spans="1:8" s="1" customFormat="1" ht="15" customHeight="1" x14ac:dyDescent="0.25">
      <c r="A50" s="112" t="s">
        <v>9</v>
      </c>
      <c r="B50" s="3" t="s">
        <v>122</v>
      </c>
      <c r="C50" s="43">
        <v>92271.110000000102</v>
      </c>
      <c r="D50" s="24"/>
      <c r="E50" s="36">
        <f>+C50-D50</f>
        <v>92271.110000000102</v>
      </c>
      <c r="F50"/>
      <c r="G50"/>
      <c r="H50" s="10"/>
    </row>
    <row r="51" spans="1:8" s="1" customFormat="1" ht="15" customHeight="1" x14ac:dyDescent="0.25">
      <c r="A51" s="113"/>
      <c r="B51" s="19" t="s">
        <v>129</v>
      </c>
      <c r="C51" s="50"/>
      <c r="D51" s="50">
        <v>37600</v>
      </c>
      <c r="E51" s="39">
        <f>+E50+C51-D51</f>
        <v>54671.110000000102</v>
      </c>
      <c r="F51"/>
      <c r="G51"/>
      <c r="H51" s="10"/>
    </row>
    <row r="52" spans="1:8" s="1" customFormat="1" ht="15" customHeight="1" x14ac:dyDescent="0.25">
      <c r="A52" s="113"/>
      <c r="B52" s="12" t="s">
        <v>137</v>
      </c>
      <c r="C52" s="26"/>
      <c r="D52" s="50">
        <v>1000</v>
      </c>
      <c r="E52" s="39">
        <f>+E51+C52-D52</f>
        <v>53671.110000000102</v>
      </c>
      <c r="F52"/>
      <c r="G52"/>
      <c r="H52" s="10"/>
    </row>
    <row r="53" spans="1:8" s="1" customFormat="1" ht="15" customHeight="1" x14ac:dyDescent="0.25">
      <c r="A53" s="113"/>
      <c r="B53" s="12" t="s">
        <v>138</v>
      </c>
      <c r="C53" s="26"/>
      <c r="D53" s="50">
        <v>3500</v>
      </c>
      <c r="E53" s="39">
        <f t="shared" ref="E53:E57" si="1">+E52+C53-D53</f>
        <v>50171.110000000102</v>
      </c>
      <c r="F53"/>
      <c r="G53"/>
      <c r="H53" s="10"/>
    </row>
    <row r="54" spans="1:8" s="1" customFormat="1" ht="15" customHeight="1" x14ac:dyDescent="0.25">
      <c r="A54" s="113"/>
      <c r="B54" s="18" t="s">
        <v>141</v>
      </c>
      <c r="C54" s="73"/>
      <c r="D54" s="74">
        <v>2500</v>
      </c>
      <c r="E54" s="39">
        <f t="shared" si="1"/>
        <v>47671.110000000102</v>
      </c>
      <c r="F54"/>
      <c r="G54"/>
      <c r="H54" s="10"/>
    </row>
    <row r="55" spans="1:8" s="1" customFormat="1" ht="15" customHeight="1" x14ac:dyDescent="0.25">
      <c r="A55" s="113"/>
      <c r="B55" s="18" t="s">
        <v>142</v>
      </c>
      <c r="C55" s="73"/>
      <c r="D55" s="74">
        <v>3000</v>
      </c>
      <c r="E55" s="39">
        <f>+E54+C55-D55</f>
        <v>44671.110000000102</v>
      </c>
      <c r="F55"/>
      <c r="G55"/>
      <c r="H55" s="10"/>
    </row>
    <row r="56" spans="1:8" s="1" customFormat="1" ht="15" customHeight="1" x14ac:dyDescent="0.25">
      <c r="A56" s="113"/>
      <c r="B56" s="18" t="s">
        <v>151</v>
      </c>
      <c r="C56" s="73"/>
      <c r="D56" s="74">
        <v>20000</v>
      </c>
      <c r="E56" s="39">
        <f t="shared" si="1"/>
        <v>24671.110000000102</v>
      </c>
      <c r="F56"/>
      <c r="G56"/>
      <c r="H56" s="10"/>
    </row>
    <row r="57" spans="1:8" s="1" customFormat="1" ht="15" customHeight="1" thickBot="1" x14ac:dyDescent="0.3">
      <c r="A57" s="114"/>
      <c r="B57" s="57"/>
      <c r="C57" s="44"/>
      <c r="D57" s="51"/>
      <c r="E57" s="40">
        <f t="shared" si="1"/>
        <v>24671.110000000102</v>
      </c>
      <c r="F57"/>
      <c r="G57"/>
      <c r="H57" s="10"/>
    </row>
    <row r="58" spans="1:8" s="1" customFormat="1" ht="15" customHeight="1" x14ac:dyDescent="0.25">
      <c r="A58"/>
      <c r="B58"/>
      <c r="C58" s="22"/>
      <c r="D58" s="32"/>
      <c r="E58" s="32"/>
      <c r="F58"/>
      <c r="G58"/>
      <c r="H58" s="10"/>
    </row>
    <row r="59" spans="1:8" s="1" customFormat="1" ht="15" customHeight="1" thickBot="1" x14ac:dyDescent="0.3">
      <c r="A59" s="115" t="s">
        <v>121</v>
      </c>
      <c r="B59" s="115"/>
      <c r="C59" s="115"/>
      <c r="D59" s="115"/>
      <c r="E59" s="115"/>
      <c r="F59"/>
      <c r="G59"/>
      <c r="H59" s="10"/>
    </row>
    <row r="60" spans="1:8" s="1" customFormat="1" ht="15" customHeight="1" x14ac:dyDescent="0.25">
      <c r="A60" s="112" t="s">
        <v>10</v>
      </c>
      <c r="B60" s="12" t="s">
        <v>147</v>
      </c>
      <c r="C60" s="31"/>
      <c r="D60" s="50">
        <v>1500</v>
      </c>
      <c r="E60" s="36"/>
      <c r="F60"/>
      <c r="G60"/>
      <c r="H60" s="10"/>
    </row>
    <row r="61" spans="1:8" s="1" customFormat="1" ht="15" customHeight="1" x14ac:dyDescent="0.25">
      <c r="A61" s="113"/>
      <c r="B61" s="12" t="s">
        <v>148</v>
      </c>
      <c r="C61" s="26"/>
      <c r="D61" s="50">
        <v>1400</v>
      </c>
      <c r="E61" s="37"/>
      <c r="F61"/>
      <c r="G61"/>
      <c r="H61" s="10"/>
    </row>
    <row r="62" spans="1:8" s="1" customFormat="1" ht="15" customHeight="1" x14ac:dyDescent="0.25">
      <c r="A62" s="113"/>
      <c r="B62" s="12" t="s">
        <v>166</v>
      </c>
      <c r="C62" s="26"/>
      <c r="D62" s="50">
        <v>500000</v>
      </c>
      <c r="E62" s="37"/>
      <c r="F62"/>
      <c r="G62"/>
      <c r="H62" s="10"/>
    </row>
    <row r="63" spans="1:8" s="1" customFormat="1" ht="15" customHeight="1" x14ac:dyDescent="0.25">
      <c r="A63" s="113"/>
      <c r="B63" s="12" t="s">
        <v>166</v>
      </c>
      <c r="C63" s="26"/>
      <c r="D63" s="50">
        <v>500000</v>
      </c>
      <c r="E63" s="37"/>
      <c r="F63"/>
      <c r="G63"/>
      <c r="H63" s="10"/>
    </row>
    <row r="64" spans="1:8" s="1" customFormat="1" ht="15" customHeight="1" x14ac:dyDescent="0.25">
      <c r="A64" s="113"/>
      <c r="B64" s="12" t="s">
        <v>167</v>
      </c>
      <c r="C64" s="26"/>
      <c r="D64" s="50">
        <v>358871.62</v>
      </c>
      <c r="E64" s="37"/>
      <c r="F64"/>
      <c r="G64"/>
    </row>
    <row r="65" spans="1:8" s="1" customFormat="1" ht="15" customHeight="1" thickBot="1" x14ac:dyDescent="0.3">
      <c r="A65" s="114"/>
      <c r="B65" s="16" t="s">
        <v>168</v>
      </c>
      <c r="C65" s="33"/>
      <c r="D65" s="33">
        <v>500000</v>
      </c>
      <c r="E65" s="41"/>
      <c r="F65"/>
      <c r="G65"/>
    </row>
    <row r="66" spans="1:8" s="1" customFormat="1" ht="15" customHeight="1" x14ac:dyDescent="0.25">
      <c r="A66"/>
      <c r="B66"/>
      <c r="C66" s="22"/>
      <c r="D66" s="22"/>
      <c r="E66" s="22"/>
      <c r="F66"/>
      <c r="G66"/>
      <c r="H66" s="10"/>
    </row>
    <row r="67" spans="1:8" s="1" customFormat="1" ht="15" customHeight="1" x14ac:dyDescent="0.25">
      <c r="A67"/>
      <c r="B67"/>
      <c r="C67" s="22"/>
      <c r="D67" s="22"/>
      <c r="E67" s="22"/>
      <c r="F67"/>
      <c r="G67"/>
      <c r="H67" s="10"/>
    </row>
    <row r="68" spans="1:8" s="1" customFormat="1" ht="15" customHeight="1" thickBot="1" x14ac:dyDescent="0.3">
      <c r="A68"/>
      <c r="B68"/>
      <c r="C68" s="22"/>
      <c r="D68" s="22"/>
      <c r="E68" s="22"/>
      <c r="F68"/>
    </row>
    <row r="69" spans="1:8" s="1" customFormat="1" ht="15" customHeight="1" thickBot="1" x14ac:dyDescent="0.3">
      <c r="A69"/>
      <c r="B69" s="99" t="s">
        <v>123</v>
      </c>
      <c r="C69" s="100"/>
      <c r="D69" s="100"/>
      <c r="E69" s="101"/>
      <c r="F69"/>
    </row>
    <row r="70" spans="1:8" s="1" customFormat="1" ht="15" customHeight="1" x14ac:dyDescent="0.25">
      <c r="A70"/>
      <c r="B70" s="3" t="s">
        <v>124</v>
      </c>
      <c r="C70" s="17">
        <v>98.99</v>
      </c>
      <c r="D70" s="24"/>
      <c r="E70" s="36">
        <f>+C70-D70</f>
        <v>98.99</v>
      </c>
      <c r="F70"/>
      <c r="G70" s="102" t="s">
        <v>11</v>
      </c>
      <c r="H70" s="103"/>
    </row>
    <row r="71" spans="1:8" s="1" customFormat="1" ht="15" customHeight="1" x14ac:dyDescent="0.25">
      <c r="A71"/>
      <c r="B71" s="6" t="s">
        <v>125</v>
      </c>
      <c r="C71" s="11">
        <v>18740.59</v>
      </c>
      <c r="D71" s="26"/>
      <c r="E71" s="39">
        <f t="shared" ref="E71:E76" si="2">+C71-D71+E70</f>
        <v>18839.580000000002</v>
      </c>
      <c r="F71"/>
      <c r="G71" s="4" t="s">
        <v>12</v>
      </c>
      <c r="H71" s="11">
        <v>98.99</v>
      </c>
    </row>
    <row r="72" spans="1:8" s="1" customFormat="1" ht="15" customHeight="1" x14ac:dyDescent="0.25">
      <c r="A72"/>
      <c r="B72" s="6" t="s">
        <v>126</v>
      </c>
      <c r="C72" s="11">
        <v>2522.2199999999998</v>
      </c>
      <c r="D72" s="26"/>
      <c r="E72" s="39">
        <f t="shared" si="2"/>
        <v>21361.800000000003</v>
      </c>
      <c r="F72"/>
      <c r="G72" s="4" t="s">
        <v>13</v>
      </c>
      <c r="H72" s="11">
        <v>18740.59</v>
      </c>
    </row>
    <row r="73" spans="1:8" s="1" customFormat="1" ht="15" customHeight="1" x14ac:dyDescent="0.25">
      <c r="A73"/>
      <c r="B73" s="67" t="s">
        <v>60</v>
      </c>
      <c r="C73" s="11">
        <v>1274268.5144999998</v>
      </c>
      <c r="D73" s="11"/>
      <c r="E73" s="39">
        <f t="shared" si="2"/>
        <v>1295630.3144999999</v>
      </c>
      <c r="F73"/>
      <c r="G73" s="4" t="s">
        <v>14</v>
      </c>
      <c r="H73" s="11">
        <v>2522.2199999999998</v>
      </c>
    </row>
    <row r="74" spans="1:8" s="1" customFormat="1" ht="15" customHeight="1" x14ac:dyDescent="0.25">
      <c r="A74"/>
      <c r="B74" s="82" t="s">
        <v>149</v>
      </c>
      <c r="C74" s="26"/>
      <c r="D74" s="21">
        <v>1274268.5144999998</v>
      </c>
      <c r="E74" s="39">
        <f t="shared" si="2"/>
        <v>21361.800000000047</v>
      </c>
      <c r="F74"/>
      <c r="G74" s="8" t="s">
        <v>8</v>
      </c>
      <c r="H74" s="11">
        <f>SUM(H71:H73)</f>
        <v>21361.800000000003</v>
      </c>
    </row>
    <row r="75" spans="1:8" s="1" customFormat="1" x14ac:dyDescent="0.25">
      <c r="A75"/>
      <c r="B75" s="12" t="s">
        <v>60</v>
      </c>
      <c r="C75" s="45">
        <v>100000</v>
      </c>
      <c r="D75" s="45"/>
      <c r="E75" s="39">
        <f t="shared" si="2"/>
        <v>121361.80000000005</v>
      </c>
      <c r="F75"/>
      <c r="G75"/>
    </row>
    <row r="76" spans="1:8" s="1" customFormat="1" ht="15.75" thickBot="1" x14ac:dyDescent="0.3">
      <c r="A76"/>
      <c r="B76" s="15" t="s">
        <v>150</v>
      </c>
      <c r="C76" s="47"/>
      <c r="D76" s="47">
        <v>100000</v>
      </c>
      <c r="E76" s="40">
        <f t="shared" si="2"/>
        <v>21361.800000000047</v>
      </c>
      <c r="F76"/>
      <c r="G76"/>
    </row>
    <row r="77" spans="1:8" s="1" customFormat="1" x14ac:dyDescent="0.25">
      <c r="A77"/>
      <c r="B77"/>
      <c r="C77" s="22"/>
      <c r="D77" s="22"/>
      <c r="E77" s="22"/>
      <c r="F77"/>
      <c r="G77"/>
    </row>
    <row r="78" spans="1:8" s="1" customFormat="1" x14ac:dyDescent="0.25">
      <c r="A78"/>
      <c r="B78"/>
      <c r="C78" s="20"/>
      <c r="D78" s="22"/>
      <c r="E78" s="22"/>
      <c r="F78"/>
      <c r="G78"/>
    </row>
    <row r="79" spans="1:8" s="1" customFormat="1" x14ac:dyDescent="0.25">
      <c r="A79"/>
      <c r="B79"/>
      <c r="C79" s="20"/>
      <c r="D79" s="22"/>
      <c r="E79" s="22"/>
      <c r="F79"/>
      <c r="G79"/>
    </row>
    <row r="80" spans="1:8" s="1" customFormat="1" x14ac:dyDescent="0.25">
      <c r="A80"/>
      <c r="B80"/>
      <c r="C80" s="20"/>
      <c r="D80" s="22"/>
      <c r="E80" s="22"/>
      <c r="F80"/>
      <c r="G80"/>
    </row>
    <row r="81" spans="1:14" s="1" customFormat="1" x14ac:dyDescent="0.25">
      <c r="A81"/>
      <c r="B81"/>
      <c r="C81" s="20"/>
      <c r="D81" s="22"/>
      <c r="E81" s="22"/>
      <c r="F81"/>
      <c r="G81"/>
    </row>
    <row r="82" spans="1:14" s="1" customFormat="1" x14ac:dyDescent="0.25">
      <c r="A82"/>
      <c r="B82"/>
      <c r="C82" s="20"/>
      <c r="D82" s="22"/>
      <c r="E82" s="22"/>
      <c r="F82"/>
      <c r="G82"/>
    </row>
    <row r="83" spans="1:14" s="1" customFormat="1" x14ac:dyDescent="0.25">
      <c r="A83"/>
      <c r="B83"/>
      <c r="C83" s="20"/>
      <c r="D83" s="22"/>
      <c r="E83" s="22"/>
      <c r="F83"/>
      <c r="G83"/>
    </row>
    <row r="84" spans="1:14" s="1" customFormat="1" x14ac:dyDescent="0.25">
      <c r="A84"/>
      <c r="B84"/>
      <c r="C84" s="20"/>
      <c r="D84" s="22"/>
      <c r="E84" s="22"/>
      <c r="F84"/>
      <c r="G84"/>
    </row>
    <row r="85" spans="1:14" s="1" customFormat="1" x14ac:dyDescent="0.25">
      <c r="A85"/>
      <c r="B85"/>
      <c r="C85" s="20"/>
      <c r="D85" s="22"/>
      <c r="E85" s="22"/>
      <c r="F85"/>
      <c r="G85"/>
    </row>
    <row r="86" spans="1:14" s="1" customFormat="1" x14ac:dyDescent="0.25">
      <c r="A86"/>
      <c r="B86"/>
      <c r="C86" s="20"/>
      <c r="D86" s="22"/>
      <c r="E86" s="22"/>
      <c r="F86"/>
      <c r="G86"/>
    </row>
    <row r="87" spans="1:14" s="1" customFormat="1" x14ac:dyDescent="0.25">
      <c r="A87"/>
      <c r="B87"/>
      <c r="C87" s="20"/>
      <c r="D87" s="22"/>
      <c r="E87" s="22"/>
      <c r="F87"/>
      <c r="G87"/>
      <c r="L87"/>
      <c r="M87"/>
      <c r="N87"/>
    </row>
  </sheetData>
  <mergeCells count="8">
    <mergeCell ref="B69:E69"/>
    <mergeCell ref="G70:H70"/>
    <mergeCell ref="A2:E2"/>
    <mergeCell ref="A4:A46"/>
    <mergeCell ref="A49:E49"/>
    <mergeCell ref="A50:A57"/>
    <mergeCell ref="A59:E59"/>
    <mergeCell ref="A60:A65"/>
  </mergeCells>
  <pageMargins left="0.25" right="0.25" top="0.75" bottom="0.75" header="0.3" footer="0.3"/>
  <pageSetup paperSize="9" scale="5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32AB0-DC08-4D71-A873-531C4175E677}">
  <sheetPr>
    <pageSetUpPr fitToPage="1"/>
  </sheetPr>
  <dimension ref="A1:N58"/>
  <sheetViews>
    <sheetView zoomScale="70" zoomScaleNormal="70" workbookViewId="0">
      <selection activeCell="E30" sqref="E30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8" ht="15" customHeight="1" thickBot="1" x14ac:dyDescent="0.3"/>
    <row r="2" spans="1:8" ht="15" customHeight="1" thickBot="1" x14ac:dyDescent="0.3">
      <c r="A2" s="104" t="s">
        <v>169</v>
      </c>
      <c r="B2" s="105"/>
      <c r="C2" s="106"/>
      <c r="D2" s="106"/>
      <c r="E2" s="107"/>
    </row>
    <row r="3" spans="1:8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8" ht="15" customHeight="1" x14ac:dyDescent="0.25">
      <c r="A4" s="108" t="s">
        <v>3</v>
      </c>
      <c r="B4" s="3" t="s">
        <v>170</v>
      </c>
      <c r="C4" s="61">
        <v>-302054.77</v>
      </c>
      <c r="D4" s="24"/>
      <c r="E4" s="36">
        <f>+C4-D4</f>
        <v>-302054.77</v>
      </c>
      <c r="G4" s="4" t="s">
        <v>4</v>
      </c>
      <c r="H4" s="59">
        <v>-459554.77</v>
      </c>
    </row>
    <row r="5" spans="1:8" ht="15" customHeight="1" x14ac:dyDescent="0.25">
      <c r="A5" s="109"/>
      <c r="B5" s="5" t="s">
        <v>171</v>
      </c>
      <c r="C5" s="59">
        <v>37905.08</v>
      </c>
      <c r="D5" s="25"/>
      <c r="E5" s="37">
        <f>+C5-D5+E4</f>
        <v>-264149.69</v>
      </c>
      <c r="G5" s="4" t="s">
        <v>5</v>
      </c>
      <c r="H5" s="59">
        <v>-462961.54</v>
      </c>
    </row>
    <row r="6" spans="1:8" ht="15" customHeight="1" x14ac:dyDescent="0.25">
      <c r="A6" s="109"/>
      <c r="B6" s="6" t="s">
        <v>172</v>
      </c>
      <c r="C6" s="60">
        <v>1005460.49</v>
      </c>
      <c r="D6" s="26"/>
      <c r="E6" s="37">
        <f t="shared" ref="E6:E22" si="0">+C6-D6+E5</f>
        <v>741310.8</v>
      </c>
      <c r="G6" s="4" t="s">
        <v>6</v>
      </c>
      <c r="H6" s="60">
        <v>-98539.51</v>
      </c>
    </row>
    <row r="7" spans="1:8" ht="15" customHeight="1" x14ac:dyDescent="0.25">
      <c r="A7" s="109"/>
      <c r="B7" s="7" t="s">
        <v>173</v>
      </c>
      <c r="C7" s="59">
        <v>12221.31</v>
      </c>
      <c r="D7" s="26"/>
      <c r="E7" s="37">
        <f t="shared" si="0"/>
        <v>753532.1100000001</v>
      </c>
      <c r="G7" s="4" t="s">
        <v>7</v>
      </c>
      <c r="H7" s="59">
        <v>12221.31</v>
      </c>
    </row>
    <row r="8" spans="1:8" ht="15" customHeight="1" x14ac:dyDescent="0.25">
      <c r="A8" s="109"/>
      <c r="B8" s="6" t="s">
        <v>174</v>
      </c>
      <c r="C8" s="59">
        <v>609.83000000000004</v>
      </c>
      <c r="D8" s="26"/>
      <c r="E8" s="37">
        <f t="shared" si="0"/>
        <v>754141.94000000006</v>
      </c>
      <c r="G8" s="4" t="s">
        <v>15</v>
      </c>
      <c r="H8" s="59">
        <v>609.83000000000004</v>
      </c>
    </row>
    <row r="9" spans="1:8" ht="15" customHeight="1" x14ac:dyDescent="0.25">
      <c r="A9" s="109"/>
      <c r="B9" s="7" t="s">
        <v>175</v>
      </c>
      <c r="C9" s="21">
        <v>30971.67</v>
      </c>
      <c r="D9" s="26"/>
      <c r="E9" s="37">
        <f t="shared" si="0"/>
        <v>785113.6100000001</v>
      </c>
      <c r="G9" s="4" t="s">
        <v>16</v>
      </c>
      <c r="H9" s="11">
        <v>971.67</v>
      </c>
    </row>
    <row r="10" spans="1:8" ht="15" customHeight="1" x14ac:dyDescent="0.25">
      <c r="A10" s="109"/>
      <c r="B10" s="52" t="s">
        <v>182</v>
      </c>
      <c r="C10" s="26"/>
      <c r="D10" s="26">
        <v>1000000</v>
      </c>
      <c r="E10" s="37">
        <f t="shared" si="0"/>
        <v>-214886.3899999999</v>
      </c>
      <c r="G10" s="8" t="s">
        <v>8</v>
      </c>
      <c r="H10" s="9">
        <f>SUM(H4:H9)</f>
        <v>-1007253.01</v>
      </c>
    </row>
    <row r="11" spans="1:8" ht="15" customHeight="1" x14ac:dyDescent="0.25">
      <c r="A11" s="109"/>
      <c r="B11" s="62" t="s">
        <v>184</v>
      </c>
      <c r="C11" s="26"/>
      <c r="D11" s="28">
        <v>26500</v>
      </c>
      <c r="E11" s="37">
        <f t="shared" si="0"/>
        <v>-241386.3899999999</v>
      </c>
      <c r="H11" s="10"/>
    </row>
    <row r="12" spans="1:8" ht="15" customHeight="1" x14ac:dyDescent="0.25">
      <c r="A12" s="109"/>
      <c r="B12" s="12" t="s">
        <v>185</v>
      </c>
      <c r="C12" s="21"/>
      <c r="D12" s="27">
        <v>80000</v>
      </c>
      <c r="E12" s="37">
        <f t="shared" si="0"/>
        <v>-321386.3899999999</v>
      </c>
    </row>
    <row r="13" spans="1:8" ht="15" customHeight="1" x14ac:dyDescent="0.25">
      <c r="A13" s="109"/>
      <c r="B13" s="84" t="s">
        <v>92</v>
      </c>
      <c r="C13" s="26"/>
      <c r="D13" s="29">
        <v>272866.62</v>
      </c>
      <c r="E13" s="37">
        <f t="shared" si="0"/>
        <v>-594253.00999999989</v>
      </c>
    </row>
    <row r="14" spans="1:8" ht="15" customHeight="1" x14ac:dyDescent="0.25">
      <c r="A14" s="109"/>
      <c r="B14" s="85" t="s">
        <v>188</v>
      </c>
      <c r="C14" s="26">
        <v>50000</v>
      </c>
      <c r="D14" s="29"/>
      <c r="E14" s="37">
        <f t="shared" si="0"/>
        <v>-544253.00999999989</v>
      </c>
    </row>
    <row r="15" spans="1:8" ht="15" customHeight="1" x14ac:dyDescent="0.25">
      <c r="A15" s="109"/>
      <c r="B15" s="85" t="s">
        <v>189</v>
      </c>
      <c r="C15" s="20">
        <v>5000</v>
      </c>
      <c r="D15" s="29"/>
      <c r="E15" s="37">
        <f t="shared" si="0"/>
        <v>-539253.00999999989</v>
      </c>
    </row>
    <row r="16" spans="1:8" ht="15" customHeight="1" x14ac:dyDescent="0.25">
      <c r="A16" s="109"/>
      <c r="B16" s="84" t="s">
        <v>190</v>
      </c>
      <c r="C16" s="26">
        <v>42000</v>
      </c>
      <c r="D16" s="29"/>
      <c r="E16" s="37">
        <f t="shared" si="0"/>
        <v>-497253.00999999989</v>
      </c>
    </row>
    <row r="17" spans="1:14" ht="15" customHeight="1" x14ac:dyDescent="0.25">
      <c r="A17" s="109"/>
      <c r="B17" s="84" t="s">
        <v>191</v>
      </c>
      <c r="C17" s="26"/>
      <c r="D17" s="29">
        <v>500000</v>
      </c>
      <c r="E17" s="37">
        <f t="shared" si="0"/>
        <v>-997253.00999999989</v>
      </c>
    </row>
    <row r="18" spans="1:14" ht="15" customHeight="1" x14ac:dyDescent="0.25">
      <c r="A18" s="109"/>
      <c r="B18" s="84" t="s">
        <v>192</v>
      </c>
      <c r="C18" s="26"/>
      <c r="D18" s="29">
        <v>10000</v>
      </c>
      <c r="E18" s="37">
        <f t="shared" si="0"/>
        <v>-1007253.0099999999</v>
      </c>
    </row>
    <row r="19" spans="1:14" ht="15" customHeight="1" x14ac:dyDescent="0.25">
      <c r="A19" s="109"/>
      <c r="B19" s="80"/>
      <c r="C19" s="26"/>
      <c r="D19" s="29"/>
      <c r="E19" s="37">
        <f t="shared" si="0"/>
        <v>-1007253.0099999999</v>
      </c>
    </row>
    <row r="20" spans="1:14" ht="15" customHeight="1" x14ac:dyDescent="0.25">
      <c r="A20" s="109"/>
      <c r="B20" s="70"/>
      <c r="C20" s="26"/>
      <c r="D20" s="29"/>
      <c r="E20" s="37">
        <f t="shared" si="0"/>
        <v>-1007253.0099999999</v>
      </c>
    </row>
    <row r="21" spans="1:14" s="1" customFormat="1" ht="15" customHeight="1" x14ac:dyDescent="0.25">
      <c r="A21" s="110"/>
      <c r="B21" s="76"/>
      <c r="C21" s="26"/>
      <c r="D21" s="27"/>
      <c r="E21" s="37">
        <f t="shared" si="0"/>
        <v>-1007253.0099999999</v>
      </c>
      <c r="F21"/>
      <c r="G21"/>
      <c r="L21"/>
      <c r="M21"/>
      <c r="N21"/>
    </row>
    <row r="22" spans="1:14" s="1" customFormat="1" ht="15" customHeight="1" thickBot="1" x14ac:dyDescent="0.3">
      <c r="A22" s="111"/>
      <c r="B22" s="15"/>
      <c r="C22" s="53"/>
      <c r="D22" s="34"/>
      <c r="E22" s="49">
        <f t="shared" si="0"/>
        <v>-1007253.0099999999</v>
      </c>
      <c r="F22"/>
      <c r="G22"/>
    </row>
    <row r="23" spans="1:14" s="1" customFormat="1" ht="15" customHeight="1" x14ac:dyDescent="0.25">
      <c r="A23" s="13"/>
      <c r="B23" s="14"/>
      <c r="C23" s="30"/>
      <c r="D23" s="30"/>
      <c r="E23" s="30"/>
      <c r="F23"/>
      <c r="G23"/>
    </row>
    <row r="24" spans="1:14" s="1" customFormat="1" ht="15" customHeight="1" thickBot="1" x14ac:dyDescent="0.3">
      <c r="A24" s="13"/>
      <c r="B24"/>
      <c r="C24" s="30"/>
      <c r="D24" s="30"/>
      <c r="E24" s="38"/>
      <c r="F24"/>
      <c r="G24"/>
    </row>
    <row r="25" spans="1:14" s="1" customFormat="1" ht="15" customHeight="1" thickBot="1" x14ac:dyDescent="0.3">
      <c r="A25" s="99" t="s">
        <v>176</v>
      </c>
      <c r="B25" s="100"/>
      <c r="C25" s="100"/>
      <c r="D25" s="100"/>
      <c r="E25" s="101"/>
      <c r="F25"/>
      <c r="G25"/>
      <c r="H25" s="10"/>
    </row>
    <row r="26" spans="1:14" s="1" customFormat="1" ht="15" customHeight="1" x14ac:dyDescent="0.25">
      <c r="A26" s="112" t="s">
        <v>9</v>
      </c>
      <c r="B26" s="3" t="s">
        <v>177</v>
      </c>
      <c r="C26" s="43">
        <v>24671.110000000102</v>
      </c>
      <c r="D26" s="24"/>
      <c r="E26" s="36">
        <f>+C26-D26</f>
        <v>24671.110000000102</v>
      </c>
      <c r="F26"/>
      <c r="G26"/>
      <c r="H26" s="10"/>
    </row>
    <row r="27" spans="1:14" s="1" customFormat="1" ht="15" customHeight="1" x14ac:dyDescent="0.25">
      <c r="A27" s="113"/>
      <c r="B27" s="19" t="s">
        <v>186</v>
      </c>
      <c r="C27" s="50"/>
      <c r="D27" s="50">
        <v>20400</v>
      </c>
      <c r="E27" s="39">
        <f>+E26+C27-D27</f>
        <v>4271.1100000001024</v>
      </c>
      <c r="F27"/>
      <c r="G27"/>
      <c r="H27" s="10"/>
    </row>
    <row r="28" spans="1:14" s="1" customFormat="1" ht="15" customHeight="1" x14ac:dyDescent="0.25">
      <c r="A28" s="113"/>
      <c r="B28" s="12" t="s">
        <v>187</v>
      </c>
      <c r="C28" s="26"/>
      <c r="D28" s="50">
        <v>500</v>
      </c>
      <c r="E28" s="39">
        <f>+E27+C28-D28</f>
        <v>3771.1100000001024</v>
      </c>
      <c r="F28"/>
      <c r="G28"/>
      <c r="H28" s="10"/>
    </row>
    <row r="29" spans="1:14" s="1" customFormat="1" ht="15" customHeight="1" x14ac:dyDescent="0.25">
      <c r="A29" s="113"/>
      <c r="B29" s="12"/>
      <c r="C29" s="26"/>
      <c r="D29" s="50"/>
      <c r="E29" s="39">
        <f t="shared" ref="E29" si="1">+E28+C29-D29</f>
        <v>3771.1100000001024</v>
      </c>
      <c r="F29"/>
      <c r="G29"/>
      <c r="H29" s="10"/>
    </row>
    <row r="30" spans="1:14" s="1" customFormat="1" ht="15" customHeight="1" thickBot="1" x14ac:dyDescent="0.3">
      <c r="A30" s="114"/>
      <c r="B30" s="57"/>
      <c r="C30" s="44"/>
      <c r="D30" s="51"/>
      <c r="E30" s="40">
        <f>+E29+C30-D30</f>
        <v>3771.1100000001024</v>
      </c>
      <c r="F30"/>
      <c r="G30"/>
      <c r="H30" s="10"/>
    </row>
    <row r="31" spans="1:14" s="1" customFormat="1" ht="15" customHeight="1" x14ac:dyDescent="0.25">
      <c r="A31"/>
      <c r="B31"/>
      <c r="C31" s="22"/>
      <c r="D31" s="32"/>
      <c r="E31" s="32"/>
      <c r="F31"/>
      <c r="G31"/>
      <c r="H31" s="10"/>
    </row>
    <row r="32" spans="1:14" s="1" customFormat="1" ht="15" customHeight="1" thickBot="1" x14ac:dyDescent="0.3">
      <c r="A32" s="115" t="s">
        <v>176</v>
      </c>
      <c r="B32" s="115"/>
      <c r="C32" s="115"/>
      <c r="D32" s="115"/>
      <c r="E32" s="115"/>
      <c r="F32"/>
      <c r="G32"/>
      <c r="H32" s="10"/>
    </row>
    <row r="33" spans="1:8" s="1" customFormat="1" ht="15" customHeight="1" x14ac:dyDescent="0.25">
      <c r="A33" s="112" t="s">
        <v>10</v>
      </c>
      <c r="B33" s="86" t="s">
        <v>183</v>
      </c>
      <c r="C33" s="87"/>
      <c r="D33" s="88">
        <v>1625.25</v>
      </c>
      <c r="E33" s="36"/>
      <c r="F33"/>
      <c r="G33"/>
      <c r="H33" s="10"/>
    </row>
    <row r="34" spans="1:8" s="1" customFormat="1" ht="15" customHeight="1" x14ac:dyDescent="0.25">
      <c r="A34" s="113"/>
      <c r="B34" s="12"/>
      <c r="C34" s="26"/>
      <c r="D34" s="50"/>
      <c r="E34" s="37"/>
      <c r="F34"/>
      <c r="G34"/>
      <c r="H34" s="10"/>
    </row>
    <row r="35" spans="1:8" s="1" customFormat="1" ht="15" customHeight="1" x14ac:dyDescent="0.25">
      <c r="A35" s="113"/>
      <c r="B35" s="12"/>
      <c r="C35" s="26"/>
      <c r="D35" s="50"/>
      <c r="E35" s="37"/>
      <c r="F35"/>
      <c r="G35"/>
      <c r="H35" s="10"/>
    </row>
    <row r="36" spans="1:8" s="1" customFormat="1" ht="15" customHeight="1" thickBot="1" x14ac:dyDescent="0.3">
      <c r="A36" s="114"/>
      <c r="B36" s="16"/>
      <c r="C36" s="33"/>
      <c r="D36" s="33"/>
      <c r="E36" s="41"/>
      <c r="F36"/>
      <c r="G36"/>
    </row>
    <row r="37" spans="1:8" s="1" customFormat="1" ht="15" customHeight="1" x14ac:dyDescent="0.25">
      <c r="A37"/>
      <c r="B37"/>
      <c r="C37" s="22"/>
      <c r="D37" s="22"/>
      <c r="E37" s="22"/>
      <c r="F37"/>
      <c r="G37"/>
      <c r="H37" s="10"/>
    </row>
    <row r="38" spans="1:8" s="1" customFormat="1" ht="15" customHeight="1" x14ac:dyDescent="0.25">
      <c r="A38"/>
      <c r="B38"/>
      <c r="C38" s="22"/>
      <c r="D38" s="22"/>
      <c r="E38" s="22"/>
      <c r="F38"/>
      <c r="G38"/>
      <c r="H38" s="10"/>
    </row>
    <row r="39" spans="1:8" s="1" customFormat="1" ht="15" customHeight="1" thickBot="1" x14ac:dyDescent="0.3">
      <c r="A39"/>
      <c r="B39"/>
      <c r="C39" s="22"/>
      <c r="D39" s="22"/>
      <c r="E39" s="22"/>
      <c r="F39"/>
    </row>
    <row r="40" spans="1:8" s="1" customFormat="1" ht="15" customHeight="1" thickBot="1" x14ac:dyDescent="0.3">
      <c r="A40"/>
      <c r="B40" s="99" t="s">
        <v>178</v>
      </c>
      <c r="C40" s="100"/>
      <c r="D40" s="100"/>
      <c r="E40" s="101"/>
      <c r="F40"/>
    </row>
    <row r="41" spans="1:8" s="1" customFormat="1" ht="15" customHeight="1" x14ac:dyDescent="0.25">
      <c r="A41"/>
      <c r="B41" s="3" t="s">
        <v>179</v>
      </c>
      <c r="C41" s="17">
        <v>98.99</v>
      </c>
      <c r="D41" s="24"/>
      <c r="E41" s="36">
        <f>+C41-D41</f>
        <v>98.99</v>
      </c>
      <c r="F41"/>
      <c r="G41" s="102" t="s">
        <v>11</v>
      </c>
      <c r="H41" s="103"/>
    </row>
    <row r="42" spans="1:8" s="1" customFormat="1" ht="15" customHeight="1" x14ac:dyDescent="0.25">
      <c r="A42"/>
      <c r="B42" s="6" t="s">
        <v>180</v>
      </c>
      <c r="C42" s="11">
        <v>18740.59</v>
      </c>
      <c r="D42" s="26"/>
      <c r="E42" s="39">
        <f t="shared" ref="E42:E47" si="2">+C42-D42+E41</f>
        <v>18839.580000000002</v>
      </c>
      <c r="F42"/>
      <c r="G42" s="4" t="s">
        <v>12</v>
      </c>
      <c r="H42" s="11">
        <v>98.99</v>
      </c>
    </row>
    <row r="43" spans="1:8" s="1" customFormat="1" ht="15" customHeight="1" x14ac:dyDescent="0.25">
      <c r="A43"/>
      <c r="B43" s="6" t="s">
        <v>181</v>
      </c>
      <c r="C43" s="11">
        <v>2522.2199999999998</v>
      </c>
      <c r="D43" s="26"/>
      <c r="E43" s="39">
        <f t="shared" si="2"/>
        <v>21361.800000000003</v>
      </c>
      <c r="F43"/>
      <c r="G43" s="4" t="s">
        <v>13</v>
      </c>
      <c r="H43" s="11">
        <v>18740.59</v>
      </c>
    </row>
    <row r="44" spans="1:8" s="1" customFormat="1" ht="15" customHeight="1" x14ac:dyDescent="0.25">
      <c r="A44"/>
      <c r="B44" s="67"/>
      <c r="C44" s="11"/>
      <c r="D44" s="11"/>
      <c r="E44" s="39">
        <f t="shared" si="2"/>
        <v>21361.800000000003</v>
      </c>
      <c r="F44"/>
      <c r="G44" s="4" t="s">
        <v>14</v>
      </c>
      <c r="H44" s="11">
        <v>2522.2199999999998</v>
      </c>
    </row>
    <row r="45" spans="1:8" s="1" customFormat="1" ht="15" customHeight="1" x14ac:dyDescent="0.25">
      <c r="A45"/>
      <c r="B45" s="82"/>
      <c r="C45" s="26"/>
      <c r="D45" s="21"/>
      <c r="E45" s="39">
        <f t="shared" si="2"/>
        <v>21361.800000000003</v>
      </c>
      <c r="F45"/>
      <c r="G45" s="8" t="s">
        <v>8</v>
      </c>
      <c r="H45" s="11">
        <f>SUM(H42:H44)</f>
        <v>21361.800000000003</v>
      </c>
    </row>
    <row r="46" spans="1:8" s="1" customFormat="1" x14ac:dyDescent="0.25">
      <c r="A46"/>
      <c r="B46" s="12"/>
      <c r="C46" s="45"/>
      <c r="D46" s="45"/>
      <c r="E46" s="39">
        <f t="shared" si="2"/>
        <v>21361.800000000003</v>
      </c>
      <c r="F46"/>
      <c r="G46"/>
    </row>
    <row r="47" spans="1:8" s="1" customFormat="1" ht="15.75" thickBot="1" x14ac:dyDescent="0.3">
      <c r="A47"/>
      <c r="B47" s="15"/>
      <c r="C47" s="47"/>
      <c r="D47" s="47"/>
      <c r="E47" s="40">
        <f t="shared" si="2"/>
        <v>21361.800000000003</v>
      </c>
      <c r="F47"/>
      <c r="G47"/>
    </row>
    <row r="48" spans="1:8" s="1" customFormat="1" x14ac:dyDescent="0.25">
      <c r="A48"/>
      <c r="B48"/>
      <c r="C48" s="22"/>
      <c r="D48" s="22"/>
      <c r="E48" s="22"/>
      <c r="F48"/>
      <c r="G48"/>
    </row>
    <row r="49" spans="1:14" s="1" customFormat="1" x14ac:dyDescent="0.25">
      <c r="A49"/>
      <c r="B49"/>
      <c r="C49" s="20"/>
      <c r="D49" s="22"/>
      <c r="E49" s="22"/>
      <c r="F49"/>
      <c r="G49"/>
    </row>
    <row r="50" spans="1:14" s="1" customFormat="1" x14ac:dyDescent="0.25">
      <c r="A50"/>
      <c r="B50"/>
      <c r="C50" s="20"/>
      <c r="D50" s="22"/>
      <c r="E50" s="22"/>
      <c r="F50"/>
      <c r="G50"/>
    </row>
    <row r="51" spans="1:14" s="1" customFormat="1" x14ac:dyDescent="0.25">
      <c r="A51"/>
      <c r="B51"/>
      <c r="C51" s="20"/>
      <c r="D51" s="22"/>
      <c r="E51" s="22"/>
      <c r="F51"/>
      <c r="G51"/>
    </row>
    <row r="52" spans="1:14" s="1" customFormat="1" x14ac:dyDescent="0.25">
      <c r="A52"/>
      <c r="B52"/>
      <c r="C52" s="20"/>
      <c r="D52" s="22"/>
      <c r="E52" s="22"/>
      <c r="F52"/>
      <c r="G52"/>
    </row>
    <row r="53" spans="1:14" s="1" customFormat="1" x14ac:dyDescent="0.25">
      <c r="A53"/>
      <c r="B53"/>
      <c r="C53" s="20"/>
      <c r="D53" s="22"/>
      <c r="E53" s="22"/>
      <c r="F53"/>
      <c r="G53"/>
    </row>
    <row r="54" spans="1:14" s="1" customFormat="1" x14ac:dyDescent="0.25">
      <c r="A54"/>
      <c r="B54"/>
      <c r="C54" s="20"/>
      <c r="D54" s="22"/>
      <c r="E54" s="22"/>
      <c r="F54"/>
      <c r="G54"/>
    </row>
    <row r="55" spans="1:14" s="1" customFormat="1" x14ac:dyDescent="0.25">
      <c r="A55"/>
      <c r="B55"/>
      <c r="C55" s="20"/>
      <c r="D55" s="22"/>
      <c r="E55" s="22"/>
      <c r="F55"/>
      <c r="G55"/>
    </row>
    <row r="56" spans="1:14" s="1" customFormat="1" x14ac:dyDescent="0.25">
      <c r="A56"/>
      <c r="B56"/>
      <c r="C56" s="20"/>
      <c r="D56" s="22"/>
      <c r="E56" s="22"/>
      <c r="F56"/>
      <c r="G56"/>
    </row>
    <row r="57" spans="1:14" s="1" customFormat="1" x14ac:dyDescent="0.25">
      <c r="A57"/>
      <c r="B57"/>
      <c r="C57" s="20"/>
      <c r="D57" s="22"/>
      <c r="E57" s="22"/>
      <c r="F57"/>
      <c r="G57"/>
    </row>
    <row r="58" spans="1:14" s="1" customFormat="1" x14ac:dyDescent="0.25">
      <c r="A58"/>
      <c r="B58"/>
      <c r="C58" s="20"/>
      <c r="D58" s="22"/>
      <c r="E58" s="22"/>
      <c r="F58"/>
      <c r="G58"/>
      <c r="L58"/>
      <c r="M58"/>
      <c r="N58"/>
    </row>
  </sheetData>
  <mergeCells count="8">
    <mergeCell ref="B40:E40"/>
    <mergeCell ref="G41:H41"/>
    <mergeCell ref="A2:E2"/>
    <mergeCell ref="A4:A22"/>
    <mergeCell ref="A25:E25"/>
    <mergeCell ref="A26:A30"/>
    <mergeCell ref="A32:E32"/>
    <mergeCell ref="A33:A36"/>
  </mergeCells>
  <pageMargins left="0.25" right="0.25" top="0.75" bottom="0.75" header="0.3" footer="0.3"/>
  <pageSetup paperSize="9" scale="5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F52AC-4664-46F3-88E6-D05703B352BF}">
  <sheetPr>
    <pageSetUpPr fitToPage="1"/>
  </sheetPr>
  <dimension ref="A1:N93"/>
  <sheetViews>
    <sheetView zoomScale="70" zoomScaleNormal="70" workbookViewId="0">
      <selection activeCell="H88" sqref="H88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193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61">
        <v>-459554.77</v>
      </c>
      <c r="D4" s="24"/>
      <c r="E4" s="36">
        <f>+C4-D4</f>
        <v>-459554.77</v>
      </c>
      <c r="G4" s="4" t="s">
        <v>4</v>
      </c>
      <c r="H4" s="59">
        <v>1034320.19</v>
      </c>
    </row>
    <row r="5" spans="1:14" ht="15" customHeight="1" x14ac:dyDescent="0.25">
      <c r="A5" s="109"/>
      <c r="B5" s="5" t="s">
        <v>195</v>
      </c>
      <c r="C5" s="59">
        <v>-462961.54</v>
      </c>
      <c r="D5" s="25"/>
      <c r="E5" s="37">
        <f>+C5-D5+E4</f>
        <v>-922516.31</v>
      </c>
      <c r="G5" s="4" t="s">
        <v>5</v>
      </c>
      <c r="H5" s="59">
        <v>37038.46</v>
      </c>
    </row>
    <row r="6" spans="1:14" ht="15" customHeight="1" x14ac:dyDescent="0.25">
      <c r="A6" s="109"/>
      <c r="B6" s="6" t="s">
        <v>196</v>
      </c>
      <c r="C6" s="60">
        <v>-98539.51</v>
      </c>
      <c r="D6" s="26"/>
      <c r="E6" s="37">
        <f t="shared" ref="E6:E54" si="0">+C6-D6+E5</f>
        <v>-1021055.8200000001</v>
      </c>
      <c r="G6" s="4" t="s">
        <v>6</v>
      </c>
      <c r="H6" s="60">
        <v>15459.49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-1008834.51</v>
      </c>
      <c r="G7" s="4" t="s">
        <v>7</v>
      </c>
      <c r="H7" s="59">
        <v>12221.31</v>
      </c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-1008224.68</v>
      </c>
      <c r="G8" s="4" t="s">
        <v>15</v>
      </c>
      <c r="H8" s="59">
        <v>609.83000000000004</v>
      </c>
    </row>
    <row r="9" spans="1:14" ht="15" customHeight="1" x14ac:dyDescent="0.25">
      <c r="A9" s="109"/>
      <c r="B9" s="7" t="s">
        <v>199</v>
      </c>
      <c r="C9" s="21">
        <v>971.67</v>
      </c>
      <c r="D9" s="26"/>
      <c r="E9" s="37">
        <f t="shared" si="0"/>
        <v>-1007253.01</v>
      </c>
      <c r="G9" s="4" t="s">
        <v>16</v>
      </c>
      <c r="H9" s="11">
        <v>971.67</v>
      </c>
    </row>
    <row r="10" spans="1:14" ht="15" customHeight="1" x14ac:dyDescent="0.25">
      <c r="A10" s="109"/>
      <c r="B10" s="52" t="s">
        <v>78</v>
      </c>
      <c r="C10" s="26">
        <v>500000</v>
      </c>
      <c r="D10" s="26"/>
      <c r="E10" s="37">
        <f t="shared" si="0"/>
        <v>-507253.01</v>
      </c>
      <c r="G10" s="8" t="s">
        <v>8</v>
      </c>
      <c r="H10" s="9">
        <f>SUM(H4:H9)</f>
        <v>1100620.95</v>
      </c>
    </row>
    <row r="11" spans="1:14" ht="15" customHeight="1" x14ac:dyDescent="0.25">
      <c r="A11" s="109"/>
      <c r="B11" s="62" t="s">
        <v>207</v>
      </c>
      <c r="C11" s="26">
        <v>1500000</v>
      </c>
      <c r="D11" s="28"/>
      <c r="E11" s="37">
        <f t="shared" si="0"/>
        <v>992746.99</v>
      </c>
      <c r="H11" s="10"/>
    </row>
    <row r="12" spans="1:14" s="1" customFormat="1" ht="15" customHeight="1" x14ac:dyDescent="0.25">
      <c r="A12" s="109"/>
      <c r="B12" s="12" t="s">
        <v>208</v>
      </c>
      <c r="C12" s="21"/>
      <c r="D12" s="27">
        <v>1000000</v>
      </c>
      <c r="E12" s="37">
        <f t="shared" si="0"/>
        <v>-7253.0100000000093</v>
      </c>
      <c r="F12"/>
      <c r="G12"/>
      <c r="L12"/>
      <c r="M12"/>
      <c r="N12"/>
    </row>
    <row r="13" spans="1:14" s="1" customFormat="1" ht="15" customHeight="1" x14ac:dyDescent="0.25">
      <c r="A13" s="109"/>
      <c r="B13" s="12" t="s">
        <v>209</v>
      </c>
      <c r="C13" s="21"/>
      <c r="D13" s="27">
        <v>530000</v>
      </c>
      <c r="E13" s="37">
        <f t="shared" si="0"/>
        <v>-537253.01</v>
      </c>
      <c r="F13"/>
      <c r="G13"/>
      <c r="L13"/>
      <c r="M13"/>
      <c r="N13"/>
    </row>
    <row r="14" spans="1:14" s="1" customFormat="1" ht="15" customHeight="1" x14ac:dyDescent="0.25">
      <c r="A14" s="109"/>
      <c r="B14" s="12" t="s">
        <v>210</v>
      </c>
      <c r="C14" s="21">
        <v>1200000</v>
      </c>
      <c r="D14" s="27"/>
      <c r="E14" s="37">
        <f t="shared" si="0"/>
        <v>662746.99</v>
      </c>
      <c r="F14"/>
      <c r="G14"/>
      <c r="L14"/>
      <c r="M14"/>
      <c r="N14"/>
    </row>
    <row r="15" spans="1:14" s="1" customFormat="1" ht="15" customHeight="1" x14ac:dyDescent="0.25">
      <c r="A15" s="109"/>
      <c r="B15" s="12" t="s">
        <v>211</v>
      </c>
      <c r="C15" s="21"/>
      <c r="D15" s="27">
        <v>286001</v>
      </c>
      <c r="E15" s="37">
        <f t="shared" si="0"/>
        <v>376745.99</v>
      </c>
      <c r="F15"/>
      <c r="G15"/>
      <c r="L15"/>
      <c r="M15"/>
      <c r="N15"/>
    </row>
    <row r="16" spans="1:14" s="1" customFormat="1" ht="15" customHeight="1" x14ac:dyDescent="0.25">
      <c r="A16" s="109"/>
      <c r="B16" s="12" t="s">
        <v>212</v>
      </c>
      <c r="C16" s="21"/>
      <c r="D16" s="27">
        <v>350000</v>
      </c>
      <c r="E16" s="37">
        <f t="shared" si="0"/>
        <v>26745.989999999991</v>
      </c>
      <c r="F16"/>
      <c r="G16"/>
      <c r="L16"/>
      <c r="M16"/>
      <c r="N16"/>
    </row>
    <row r="17" spans="1:14" s="1" customFormat="1" ht="15" customHeight="1" x14ac:dyDescent="0.25">
      <c r="A17" s="109"/>
      <c r="B17" s="12" t="s">
        <v>213</v>
      </c>
      <c r="C17" s="21">
        <v>7500000</v>
      </c>
      <c r="D17" s="27"/>
      <c r="E17" s="37">
        <f t="shared" si="0"/>
        <v>7526745.9900000002</v>
      </c>
      <c r="F17"/>
      <c r="G17"/>
      <c r="L17"/>
      <c r="M17"/>
      <c r="N17"/>
    </row>
    <row r="18" spans="1:14" s="1" customFormat="1" ht="15" customHeight="1" x14ac:dyDescent="0.25">
      <c r="A18" s="109"/>
      <c r="B18" s="12" t="s">
        <v>214</v>
      </c>
      <c r="C18" s="21"/>
      <c r="D18" s="27">
        <v>4000000</v>
      </c>
      <c r="E18" s="37">
        <f t="shared" si="0"/>
        <v>3526745.99</v>
      </c>
      <c r="F18"/>
      <c r="G18"/>
      <c r="L18"/>
      <c r="M18"/>
      <c r="N18"/>
    </row>
    <row r="19" spans="1:14" s="1" customFormat="1" ht="15" customHeight="1" x14ac:dyDescent="0.25">
      <c r="A19" s="109"/>
      <c r="B19" s="12" t="s">
        <v>215</v>
      </c>
      <c r="C19" s="21"/>
      <c r="D19" s="27">
        <v>1000000</v>
      </c>
      <c r="E19" s="37">
        <f t="shared" si="0"/>
        <v>2526745.9900000002</v>
      </c>
      <c r="F19"/>
      <c r="G19"/>
      <c r="L19"/>
      <c r="M19"/>
      <c r="N19"/>
    </row>
    <row r="20" spans="1:14" s="1" customFormat="1" ht="15" customHeight="1" x14ac:dyDescent="0.25">
      <c r="A20" s="109"/>
      <c r="B20" s="12" t="s">
        <v>216</v>
      </c>
      <c r="C20" s="21"/>
      <c r="D20" s="27">
        <v>96118.75</v>
      </c>
      <c r="E20" s="37">
        <f t="shared" si="0"/>
        <v>2430627.2400000002</v>
      </c>
      <c r="F20"/>
      <c r="G20"/>
      <c r="L20"/>
      <c r="M20"/>
      <c r="N20"/>
    </row>
    <row r="21" spans="1:14" s="1" customFormat="1" ht="15" customHeight="1" x14ac:dyDescent="0.25">
      <c r="A21" s="109"/>
      <c r="B21" s="12" t="s">
        <v>217</v>
      </c>
      <c r="C21" s="21"/>
      <c r="D21" s="27">
        <v>298.17</v>
      </c>
      <c r="E21" s="37">
        <f t="shared" si="0"/>
        <v>2430329.0700000003</v>
      </c>
      <c r="F21"/>
      <c r="G21"/>
      <c r="L21"/>
      <c r="M21"/>
      <c r="N21"/>
    </row>
    <row r="22" spans="1:14" s="1" customFormat="1" ht="15" customHeight="1" x14ac:dyDescent="0.25">
      <c r="A22" s="109"/>
      <c r="B22" s="12" t="s">
        <v>218</v>
      </c>
      <c r="C22" s="21"/>
      <c r="D22" s="27">
        <v>106050</v>
      </c>
      <c r="E22" s="37">
        <f t="shared" si="0"/>
        <v>2324279.0700000003</v>
      </c>
      <c r="F22"/>
      <c r="G22"/>
      <c r="L22"/>
      <c r="M22"/>
      <c r="N22"/>
    </row>
    <row r="23" spans="1:14" s="1" customFormat="1" ht="15" customHeight="1" x14ac:dyDescent="0.25">
      <c r="A23" s="109"/>
      <c r="B23" s="12" t="s">
        <v>219</v>
      </c>
      <c r="C23" s="21"/>
      <c r="D23" s="27">
        <v>5000</v>
      </c>
      <c r="E23" s="37">
        <f t="shared" si="0"/>
        <v>2319279.0700000003</v>
      </c>
      <c r="F23"/>
      <c r="G23"/>
      <c r="L23"/>
      <c r="M23"/>
      <c r="N23"/>
    </row>
    <row r="24" spans="1:14" s="1" customFormat="1" ht="15" customHeight="1" x14ac:dyDescent="0.25">
      <c r="A24" s="109"/>
      <c r="B24" s="12" t="s">
        <v>220</v>
      </c>
      <c r="C24" s="21"/>
      <c r="D24" s="27">
        <v>32100</v>
      </c>
      <c r="E24" s="37">
        <f t="shared" si="0"/>
        <v>2287179.0700000003</v>
      </c>
      <c r="F24"/>
      <c r="G24"/>
      <c r="L24"/>
      <c r="M24"/>
      <c r="N24"/>
    </row>
    <row r="25" spans="1:14" s="1" customFormat="1" ht="15" customHeight="1" x14ac:dyDescent="0.25">
      <c r="A25" s="109"/>
      <c r="B25" s="12" t="s">
        <v>221</v>
      </c>
      <c r="C25" s="21">
        <v>1500000</v>
      </c>
      <c r="D25" s="27">
        <v>0</v>
      </c>
      <c r="E25" s="37">
        <f t="shared" si="0"/>
        <v>3787179.0700000003</v>
      </c>
      <c r="F25"/>
      <c r="G25"/>
      <c r="L25"/>
      <c r="M25"/>
      <c r="N25"/>
    </row>
    <row r="26" spans="1:14" s="1" customFormat="1" ht="15" customHeight="1" x14ac:dyDescent="0.25">
      <c r="A26" s="109"/>
      <c r="B26" s="12" t="s">
        <v>222</v>
      </c>
      <c r="C26" s="21">
        <v>3500000</v>
      </c>
      <c r="D26" s="27">
        <v>0</v>
      </c>
      <c r="E26" s="37">
        <f t="shared" si="0"/>
        <v>7287179.0700000003</v>
      </c>
      <c r="F26"/>
      <c r="G26"/>
      <c r="L26"/>
      <c r="M26"/>
      <c r="N26"/>
    </row>
    <row r="27" spans="1:14" s="1" customFormat="1" ht="15" customHeight="1" x14ac:dyDescent="0.25">
      <c r="A27" s="109"/>
      <c r="B27" s="12" t="s">
        <v>223</v>
      </c>
      <c r="C27" s="21"/>
      <c r="D27" s="27">
        <v>1000000</v>
      </c>
      <c r="E27" s="37">
        <f t="shared" si="0"/>
        <v>6287179.0700000003</v>
      </c>
      <c r="F27"/>
      <c r="G27"/>
      <c r="L27"/>
      <c r="M27"/>
      <c r="N27"/>
    </row>
    <row r="28" spans="1:14" s="1" customFormat="1" ht="15" customHeight="1" x14ac:dyDescent="0.25">
      <c r="A28" s="109"/>
      <c r="B28" s="12" t="s">
        <v>224</v>
      </c>
      <c r="C28" s="21"/>
      <c r="D28" s="27">
        <v>100000</v>
      </c>
      <c r="E28" s="37">
        <f t="shared" si="0"/>
        <v>6187179.0700000003</v>
      </c>
      <c r="F28"/>
      <c r="G28"/>
      <c r="L28"/>
      <c r="M28"/>
      <c r="N28"/>
    </row>
    <row r="29" spans="1:14" s="1" customFormat="1" ht="15" customHeight="1" x14ac:dyDescent="0.25">
      <c r="A29" s="109"/>
      <c r="B29" s="12" t="s">
        <v>225</v>
      </c>
      <c r="C29" s="21"/>
      <c r="D29" s="27">
        <v>375000</v>
      </c>
      <c r="E29" s="37">
        <f t="shared" si="0"/>
        <v>5812179.0700000003</v>
      </c>
      <c r="F29"/>
      <c r="G29"/>
      <c r="L29"/>
      <c r="M29"/>
      <c r="N29"/>
    </row>
    <row r="30" spans="1:14" s="1" customFormat="1" ht="15" customHeight="1" x14ac:dyDescent="0.25">
      <c r="A30" s="109"/>
      <c r="B30" s="12" t="s">
        <v>50</v>
      </c>
      <c r="C30" s="21">
        <v>700000</v>
      </c>
      <c r="D30" s="27">
        <v>0</v>
      </c>
      <c r="E30" s="37">
        <f t="shared" si="0"/>
        <v>6512179.0700000003</v>
      </c>
      <c r="F30"/>
      <c r="G30"/>
      <c r="L30"/>
      <c r="M30"/>
      <c r="N30"/>
    </row>
    <row r="31" spans="1:14" s="1" customFormat="1" ht="15" customHeight="1" x14ac:dyDescent="0.25">
      <c r="A31" s="109"/>
      <c r="B31" s="12" t="s">
        <v>82</v>
      </c>
      <c r="C31" s="21"/>
      <c r="D31" s="27">
        <v>200000</v>
      </c>
      <c r="E31" s="37">
        <f t="shared" si="0"/>
        <v>6312179.0700000003</v>
      </c>
      <c r="F31"/>
      <c r="G31"/>
      <c r="L31"/>
      <c r="M31"/>
      <c r="N31"/>
    </row>
    <row r="32" spans="1:14" s="1" customFormat="1" ht="15" customHeight="1" x14ac:dyDescent="0.25">
      <c r="A32" s="109"/>
      <c r="B32" s="12" t="s">
        <v>226</v>
      </c>
      <c r="C32" s="21"/>
      <c r="D32" s="27">
        <v>2000000</v>
      </c>
      <c r="E32" s="37">
        <f t="shared" si="0"/>
        <v>4312179.07</v>
      </c>
      <c r="F32"/>
      <c r="G32"/>
      <c r="L32"/>
      <c r="M32"/>
      <c r="N32"/>
    </row>
    <row r="33" spans="1:14" s="1" customFormat="1" ht="15" customHeight="1" x14ac:dyDescent="0.25">
      <c r="A33" s="109"/>
      <c r="B33" s="12" t="s">
        <v>227</v>
      </c>
      <c r="C33" s="21"/>
      <c r="D33" s="27">
        <v>150000</v>
      </c>
      <c r="E33" s="37">
        <f t="shared" si="0"/>
        <v>4162179.0700000003</v>
      </c>
      <c r="F33"/>
      <c r="G33"/>
      <c r="L33"/>
      <c r="M33"/>
      <c r="N33"/>
    </row>
    <row r="34" spans="1:14" s="1" customFormat="1" ht="15" customHeight="1" x14ac:dyDescent="0.25">
      <c r="A34" s="109"/>
      <c r="B34" s="12" t="s">
        <v>228</v>
      </c>
      <c r="C34" s="21"/>
      <c r="D34" s="27">
        <v>15000</v>
      </c>
      <c r="E34" s="37">
        <f t="shared" si="0"/>
        <v>4147179.0700000003</v>
      </c>
      <c r="F34"/>
      <c r="G34"/>
      <c r="L34"/>
      <c r="M34"/>
      <c r="N34"/>
    </row>
    <row r="35" spans="1:14" s="1" customFormat="1" ht="15" customHeight="1" x14ac:dyDescent="0.25">
      <c r="A35" s="109"/>
      <c r="B35" s="12" t="s">
        <v>229</v>
      </c>
      <c r="C35" s="21"/>
      <c r="D35" s="27">
        <v>401660</v>
      </c>
      <c r="E35" s="37">
        <f t="shared" si="0"/>
        <v>3745519.0700000003</v>
      </c>
      <c r="F35"/>
      <c r="G35"/>
      <c r="L35"/>
      <c r="M35"/>
      <c r="N35"/>
    </row>
    <row r="36" spans="1:14" s="1" customFormat="1" ht="15" customHeight="1" x14ac:dyDescent="0.25">
      <c r="A36" s="109"/>
      <c r="B36" s="12" t="s">
        <v>230</v>
      </c>
      <c r="C36" s="21"/>
      <c r="D36" s="27">
        <v>362722.95</v>
      </c>
      <c r="E36" s="37">
        <f t="shared" si="0"/>
        <v>3382796.12</v>
      </c>
      <c r="F36"/>
      <c r="G36"/>
      <c r="L36"/>
      <c r="M36"/>
      <c r="N36"/>
    </row>
    <row r="37" spans="1:14" s="1" customFormat="1" ht="15" customHeight="1" x14ac:dyDescent="0.25">
      <c r="A37" s="109"/>
      <c r="B37" s="12" t="s">
        <v>231</v>
      </c>
      <c r="C37" s="21"/>
      <c r="D37" s="27">
        <v>200000</v>
      </c>
      <c r="E37" s="37">
        <f t="shared" si="0"/>
        <v>3182796.12</v>
      </c>
      <c r="F37"/>
      <c r="G37"/>
      <c r="L37"/>
      <c r="M37"/>
      <c r="N37"/>
    </row>
    <row r="38" spans="1:14" s="1" customFormat="1" ht="15" customHeight="1" x14ac:dyDescent="0.25">
      <c r="A38" s="109"/>
      <c r="B38" s="12" t="s">
        <v>231</v>
      </c>
      <c r="C38" s="21"/>
      <c r="D38" s="27">
        <v>116561.22</v>
      </c>
      <c r="E38" s="37">
        <f t="shared" si="0"/>
        <v>3066234.9</v>
      </c>
      <c r="F38"/>
      <c r="G38"/>
      <c r="L38"/>
      <c r="M38"/>
      <c r="N38"/>
    </row>
    <row r="39" spans="1:14" s="1" customFormat="1" ht="15" customHeight="1" x14ac:dyDescent="0.25">
      <c r="A39" s="109"/>
      <c r="B39" s="12" t="s">
        <v>232</v>
      </c>
      <c r="C39" s="21"/>
      <c r="D39" s="27">
        <v>126084.64</v>
      </c>
      <c r="E39" s="37">
        <f t="shared" si="0"/>
        <v>2940150.26</v>
      </c>
      <c r="F39"/>
      <c r="G39"/>
      <c r="L39"/>
      <c r="M39"/>
      <c r="N39"/>
    </row>
    <row r="40" spans="1:14" s="1" customFormat="1" ht="15" customHeight="1" x14ac:dyDescent="0.25">
      <c r="A40" s="109"/>
      <c r="B40" s="12" t="s">
        <v>156</v>
      </c>
      <c r="C40" s="21"/>
      <c r="D40" s="27">
        <v>250000</v>
      </c>
      <c r="E40" s="37">
        <f t="shared" si="0"/>
        <v>2690150.26</v>
      </c>
      <c r="F40"/>
      <c r="G40"/>
      <c r="L40"/>
      <c r="M40"/>
      <c r="N40"/>
    </row>
    <row r="41" spans="1:14" s="1" customFormat="1" ht="15" customHeight="1" x14ac:dyDescent="0.25">
      <c r="A41" s="109"/>
      <c r="B41" s="12" t="s">
        <v>233</v>
      </c>
      <c r="C41" s="21"/>
      <c r="D41" s="27">
        <v>13417.72</v>
      </c>
      <c r="E41" s="37">
        <f t="shared" si="0"/>
        <v>2676732.5399999996</v>
      </c>
      <c r="F41"/>
      <c r="G41"/>
      <c r="L41"/>
      <c r="M41"/>
      <c r="N41"/>
    </row>
    <row r="42" spans="1:14" s="1" customFormat="1" ht="15" customHeight="1" x14ac:dyDescent="0.25">
      <c r="A42" s="109"/>
      <c r="B42" s="12" t="s">
        <v>234</v>
      </c>
      <c r="C42" s="21"/>
      <c r="D42" s="27">
        <v>280000</v>
      </c>
      <c r="E42" s="37">
        <f t="shared" si="0"/>
        <v>2396732.5399999996</v>
      </c>
      <c r="F42"/>
      <c r="G42"/>
      <c r="L42"/>
      <c r="M42"/>
      <c r="N42"/>
    </row>
    <row r="43" spans="1:14" s="1" customFormat="1" ht="15" customHeight="1" x14ac:dyDescent="0.25">
      <c r="A43" s="109"/>
      <c r="B43" s="12" t="s">
        <v>235</v>
      </c>
      <c r="C43" s="21"/>
      <c r="D43" s="27">
        <v>35760</v>
      </c>
      <c r="E43" s="37">
        <f t="shared" si="0"/>
        <v>2360972.5399999996</v>
      </c>
      <c r="F43"/>
      <c r="G43"/>
      <c r="L43"/>
      <c r="M43"/>
      <c r="N43"/>
    </row>
    <row r="44" spans="1:14" s="1" customFormat="1" ht="15" customHeight="1" x14ac:dyDescent="0.25">
      <c r="A44" s="109"/>
      <c r="B44" s="12" t="s">
        <v>230</v>
      </c>
      <c r="C44" s="21">
        <v>350570</v>
      </c>
      <c r="D44" s="27"/>
      <c r="E44" s="37">
        <f t="shared" si="0"/>
        <v>2711542.5399999996</v>
      </c>
      <c r="F44"/>
      <c r="G44"/>
      <c r="L44"/>
      <c r="M44"/>
      <c r="N44"/>
    </row>
    <row r="45" spans="1:14" s="1" customFormat="1" ht="15" customHeight="1" x14ac:dyDescent="0.25">
      <c r="A45" s="109"/>
      <c r="B45" s="84" t="s">
        <v>223</v>
      </c>
      <c r="C45" s="26"/>
      <c r="D45" s="29">
        <v>700000</v>
      </c>
      <c r="E45" s="37">
        <f t="shared" si="0"/>
        <v>2011542.5399999996</v>
      </c>
      <c r="F45"/>
      <c r="G45"/>
      <c r="L45"/>
      <c r="M45"/>
      <c r="N45"/>
    </row>
    <row r="46" spans="1:14" s="1" customFormat="1" ht="15" customHeight="1" x14ac:dyDescent="0.25">
      <c r="A46" s="109"/>
      <c r="B46" s="85" t="s">
        <v>236</v>
      </c>
      <c r="C46" s="26"/>
      <c r="D46" s="29">
        <v>200000</v>
      </c>
      <c r="E46" s="37">
        <f t="shared" si="0"/>
        <v>1811542.5399999996</v>
      </c>
      <c r="F46"/>
      <c r="G46"/>
      <c r="L46"/>
      <c r="M46"/>
      <c r="N46"/>
    </row>
    <row r="47" spans="1:14" s="1" customFormat="1" ht="15" customHeight="1" x14ac:dyDescent="0.25">
      <c r="A47" s="109"/>
      <c r="B47" s="85" t="s">
        <v>237</v>
      </c>
      <c r="C47" s="20">
        <v>2450000</v>
      </c>
      <c r="D47" s="29"/>
      <c r="E47" s="37">
        <f t="shared" si="0"/>
        <v>4261542.5399999991</v>
      </c>
      <c r="F47"/>
      <c r="G47"/>
      <c r="L47"/>
      <c r="M47"/>
      <c r="N47"/>
    </row>
    <row r="48" spans="1:14" s="1" customFormat="1" ht="15" customHeight="1" x14ac:dyDescent="0.25">
      <c r="A48" s="109"/>
      <c r="B48" s="89" t="s">
        <v>238</v>
      </c>
      <c r="C48" s="26"/>
      <c r="D48" s="29">
        <v>1900000</v>
      </c>
      <c r="E48" s="37">
        <f t="shared" si="0"/>
        <v>2361542.5399999991</v>
      </c>
      <c r="F48"/>
      <c r="G48"/>
      <c r="L48"/>
      <c r="M48"/>
      <c r="N48"/>
    </row>
    <row r="49" spans="1:14" ht="15" customHeight="1" x14ac:dyDescent="0.25">
      <c r="A49" s="109"/>
      <c r="B49" s="89" t="s">
        <v>58</v>
      </c>
      <c r="C49" s="26"/>
      <c r="D49" s="29">
        <v>1200000</v>
      </c>
      <c r="E49" s="37">
        <f t="shared" si="0"/>
        <v>1161542.5399999991</v>
      </c>
    </row>
    <row r="50" spans="1:14" ht="15" customHeight="1" x14ac:dyDescent="0.25">
      <c r="A50" s="109"/>
      <c r="B50" s="89" t="s">
        <v>240</v>
      </c>
      <c r="C50" s="26"/>
      <c r="D50" s="29">
        <v>55237.47</v>
      </c>
      <c r="E50" s="37">
        <f t="shared" si="0"/>
        <v>1106305.0699999991</v>
      </c>
    </row>
    <row r="51" spans="1:14" ht="15" customHeight="1" x14ac:dyDescent="0.25">
      <c r="A51" s="109"/>
      <c r="B51" s="80" t="s">
        <v>241</v>
      </c>
      <c r="C51" s="26"/>
      <c r="D51" s="29">
        <v>3684.12</v>
      </c>
      <c r="E51" s="37">
        <f t="shared" si="0"/>
        <v>1102620.949999999</v>
      </c>
    </row>
    <row r="52" spans="1:14" ht="15" customHeight="1" x14ac:dyDescent="0.25">
      <c r="A52" s="109"/>
      <c r="B52" s="89" t="s">
        <v>242</v>
      </c>
      <c r="C52" s="26"/>
      <c r="D52" s="29">
        <v>2000</v>
      </c>
      <c r="E52" s="37">
        <f t="shared" si="0"/>
        <v>1100620.949999999</v>
      </c>
    </row>
    <row r="53" spans="1:14" s="1" customFormat="1" ht="15" customHeight="1" x14ac:dyDescent="0.25">
      <c r="A53" s="110"/>
      <c r="B53" s="76"/>
      <c r="C53" s="26"/>
      <c r="D53" s="27"/>
      <c r="E53" s="37">
        <f t="shared" si="0"/>
        <v>1100620.949999999</v>
      </c>
      <c r="F53"/>
      <c r="G53"/>
      <c r="L53"/>
      <c r="M53"/>
      <c r="N53"/>
    </row>
    <row r="54" spans="1:14" s="1" customFormat="1" ht="15" customHeight="1" thickBot="1" x14ac:dyDescent="0.3">
      <c r="A54" s="111"/>
      <c r="B54" s="15"/>
      <c r="C54" s="53"/>
      <c r="D54" s="34"/>
      <c r="E54" s="49">
        <f t="shared" si="0"/>
        <v>1100620.949999999</v>
      </c>
      <c r="F54"/>
      <c r="G54"/>
    </row>
    <row r="55" spans="1:14" s="1" customFormat="1" ht="15" customHeight="1" x14ac:dyDescent="0.25">
      <c r="A55" s="13"/>
      <c r="B55" s="14"/>
      <c r="C55" s="30"/>
      <c r="D55" s="30"/>
      <c r="E55" s="30"/>
      <c r="F55"/>
      <c r="G55"/>
    </row>
    <row r="56" spans="1:14" s="1" customFormat="1" ht="15" customHeight="1" thickBot="1" x14ac:dyDescent="0.3">
      <c r="A56" s="13"/>
      <c r="B56"/>
      <c r="C56" s="30"/>
      <c r="D56" s="30"/>
      <c r="E56" s="38"/>
      <c r="F56"/>
      <c r="G56"/>
    </row>
    <row r="57" spans="1:14" s="1" customFormat="1" ht="15" customHeight="1" thickBot="1" x14ac:dyDescent="0.3">
      <c r="A57" s="99" t="s">
        <v>200</v>
      </c>
      <c r="B57" s="100"/>
      <c r="C57" s="100"/>
      <c r="D57" s="100"/>
      <c r="E57" s="101"/>
      <c r="F57"/>
      <c r="G57"/>
    </row>
    <row r="58" spans="1:14" s="1" customFormat="1" ht="15" customHeight="1" x14ac:dyDescent="0.25">
      <c r="A58" s="112" t="s">
        <v>9</v>
      </c>
      <c r="B58" s="3" t="s">
        <v>201</v>
      </c>
      <c r="C58" s="43">
        <v>3771.1100000001024</v>
      </c>
      <c r="D58" s="24"/>
      <c r="E58" s="36">
        <f>+C58-D58</f>
        <v>3771.1100000001024</v>
      </c>
      <c r="F58"/>
      <c r="G58"/>
    </row>
    <row r="59" spans="1:14" s="1" customFormat="1" ht="15" customHeight="1" x14ac:dyDescent="0.25">
      <c r="A59" s="113"/>
      <c r="B59" s="19" t="s">
        <v>206</v>
      </c>
      <c r="C59" s="50"/>
      <c r="D59" s="50">
        <v>175</v>
      </c>
      <c r="E59" s="39">
        <f>+E58+C59-D59</f>
        <v>3596.1100000001024</v>
      </c>
      <c r="F59"/>
      <c r="G59"/>
    </row>
    <row r="60" spans="1:14" s="1" customFormat="1" ht="15" customHeight="1" x14ac:dyDescent="0.25">
      <c r="A60" s="113"/>
      <c r="B60" s="19" t="s">
        <v>58</v>
      </c>
      <c r="C60" s="50">
        <v>1200000</v>
      </c>
      <c r="D60" s="50"/>
      <c r="E60" s="39">
        <f t="shared" ref="E60:E64" si="1">+E59+C60-D60</f>
        <v>1203596.1100000001</v>
      </c>
      <c r="F60"/>
      <c r="G60"/>
    </row>
    <row r="61" spans="1:14" s="1" customFormat="1" ht="15" customHeight="1" x14ac:dyDescent="0.25">
      <c r="A61" s="113"/>
      <c r="B61" s="19" t="s">
        <v>239</v>
      </c>
      <c r="C61" s="50"/>
      <c r="D61" s="50">
        <v>3550</v>
      </c>
      <c r="E61" s="39">
        <f t="shared" si="1"/>
        <v>1200046.1100000001</v>
      </c>
      <c r="F61"/>
      <c r="G61"/>
    </row>
    <row r="62" spans="1:14" s="1" customFormat="1" ht="15" customHeight="1" x14ac:dyDescent="0.25">
      <c r="A62" s="113"/>
      <c r="B62" s="19" t="s">
        <v>103</v>
      </c>
      <c r="C62" s="50"/>
      <c r="D62" s="50">
        <v>398710</v>
      </c>
      <c r="E62" s="39">
        <f t="shared" si="1"/>
        <v>801336.1100000001</v>
      </c>
      <c r="F62"/>
      <c r="G62"/>
    </row>
    <row r="63" spans="1:14" s="1" customFormat="1" ht="15" customHeight="1" x14ac:dyDescent="0.25">
      <c r="A63" s="113"/>
      <c r="B63" s="12"/>
      <c r="C63" s="26">
        <v>210000</v>
      </c>
      <c r="D63" s="50"/>
      <c r="E63" s="39">
        <f t="shared" si="1"/>
        <v>1011336.1100000001</v>
      </c>
      <c r="F63"/>
      <c r="G63"/>
    </row>
    <row r="64" spans="1:14" s="1" customFormat="1" ht="15" customHeight="1" x14ac:dyDescent="0.25">
      <c r="A64" s="113"/>
      <c r="B64" s="12" t="s">
        <v>243</v>
      </c>
      <c r="C64" s="26"/>
      <c r="D64" s="50">
        <v>500</v>
      </c>
      <c r="E64" s="39">
        <f t="shared" si="1"/>
        <v>1010836.1100000001</v>
      </c>
      <c r="F64"/>
      <c r="G64"/>
    </row>
    <row r="65" spans="1:8" s="1" customFormat="1" ht="15" customHeight="1" thickBot="1" x14ac:dyDescent="0.3">
      <c r="A65" s="114"/>
      <c r="B65" s="57"/>
      <c r="C65" s="44"/>
      <c r="D65" s="51"/>
      <c r="E65" s="40">
        <f>+E64+C65-D65</f>
        <v>1010836.1100000001</v>
      </c>
      <c r="F65"/>
      <c r="G65"/>
    </row>
    <row r="66" spans="1:8" s="1" customFormat="1" ht="15" customHeight="1" x14ac:dyDescent="0.25">
      <c r="A66"/>
      <c r="B66"/>
      <c r="C66" s="22"/>
      <c r="D66" s="32"/>
      <c r="E66" s="32"/>
      <c r="F66"/>
      <c r="G66"/>
    </row>
    <row r="67" spans="1:8" s="1" customFormat="1" ht="15" customHeight="1" thickBot="1" x14ac:dyDescent="0.3">
      <c r="A67" s="115" t="s">
        <v>200</v>
      </c>
      <c r="B67" s="115"/>
      <c r="C67" s="115"/>
      <c r="D67" s="115"/>
      <c r="E67" s="115"/>
      <c r="F67"/>
      <c r="G67"/>
      <c r="H67" s="10"/>
    </row>
    <row r="68" spans="1:8" s="1" customFormat="1" ht="15" customHeight="1" x14ac:dyDescent="0.25">
      <c r="A68" s="112" t="s">
        <v>10</v>
      </c>
      <c r="B68" s="86"/>
      <c r="C68" s="87"/>
      <c r="D68" s="88"/>
      <c r="E68" s="36"/>
      <c r="F68"/>
      <c r="G68"/>
      <c r="H68" s="10"/>
    </row>
    <row r="69" spans="1:8" s="1" customFormat="1" ht="15" customHeight="1" x14ac:dyDescent="0.25">
      <c r="A69" s="113"/>
      <c r="B69" s="12"/>
      <c r="C69" s="26"/>
      <c r="D69" s="50"/>
      <c r="E69" s="37"/>
      <c r="F69"/>
      <c r="G69"/>
      <c r="H69" s="10"/>
    </row>
    <row r="70" spans="1:8" s="1" customFormat="1" ht="15" customHeight="1" x14ac:dyDescent="0.25">
      <c r="A70" s="113"/>
      <c r="B70" s="12"/>
      <c r="C70" s="26"/>
      <c r="D70" s="50"/>
      <c r="E70" s="37"/>
      <c r="F70"/>
      <c r="G70"/>
      <c r="H70" s="10"/>
    </row>
    <row r="71" spans="1:8" s="1" customFormat="1" ht="15" customHeight="1" thickBot="1" x14ac:dyDescent="0.3">
      <c r="A71" s="114"/>
      <c r="B71" s="16"/>
      <c r="C71" s="33"/>
      <c r="D71" s="33"/>
      <c r="E71" s="41"/>
      <c r="F71"/>
      <c r="G71"/>
    </row>
    <row r="72" spans="1:8" s="1" customFormat="1" ht="15" customHeight="1" x14ac:dyDescent="0.25">
      <c r="A72"/>
      <c r="B72"/>
      <c r="C72" s="22"/>
      <c r="D72" s="22"/>
      <c r="E72" s="22"/>
      <c r="F72"/>
      <c r="G72"/>
      <c r="H72" s="10"/>
    </row>
    <row r="73" spans="1:8" s="1" customFormat="1" ht="15" customHeight="1" x14ac:dyDescent="0.25">
      <c r="A73"/>
      <c r="B73"/>
      <c r="C73" s="22"/>
      <c r="D73" s="22"/>
      <c r="E73" s="22"/>
      <c r="F73"/>
      <c r="G73"/>
      <c r="H73" s="10"/>
    </row>
    <row r="74" spans="1:8" s="1" customFormat="1" ht="15" customHeight="1" thickBot="1" x14ac:dyDescent="0.3">
      <c r="A74"/>
      <c r="B74"/>
      <c r="C74" s="22"/>
      <c r="D74" s="22"/>
      <c r="E74" s="22"/>
      <c r="F74"/>
    </row>
    <row r="75" spans="1:8" s="1" customFormat="1" ht="15" customHeight="1" thickBot="1" x14ac:dyDescent="0.3">
      <c r="A75"/>
      <c r="B75" s="99" t="s">
        <v>202</v>
      </c>
      <c r="C75" s="100"/>
      <c r="D75" s="100"/>
      <c r="E75" s="101"/>
      <c r="F75"/>
    </row>
    <row r="76" spans="1:8" s="1" customFormat="1" ht="15" customHeight="1" x14ac:dyDescent="0.25">
      <c r="A76"/>
      <c r="B76" s="3" t="s">
        <v>203</v>
      </c>
      <c r="C76" s="17">
        <v>98.99</v>
      </c>
      <c r="D76" s="24"/>
      <c r="E76" s="36">
        <f>+C76-D76</f>
        <v>98.99</v>
      </c>
      <c r="F76"/>
      <c r="G76" s="102" t="s">
        <v>11</v>
      </c>
      <c r="H76" s="103"/>
    </row>
    <row r="77" spans="1:8" s="1" customFormat="1" ht="15" customHeight="1" x14ac:dyDescent="0.25">
      <c r="A77"/>
      <c r="B77" s="6" t="s">
        <v>204</v>
      </c>
      <c r="C77" s="11">
        <v>18740.59</v>
      </c>
      <c r="D77" s="26"/>
      <c r="E77" s="39">
        <f t="shared" ref="E77:E82" si="2">+C77-D77+E76</f>
        <v>18839.580000000002</v>
      </c>
      <c r="F77"/>
      <c r="G77" s="4" t="s">
        <v>12</v>
      </c>
      <c r="H77" s="11">
        <v>98.99</v>
      </c>
    </row>
    <row r="78" spans="1:8" s="1" customFormat="1" ht="15" customHeight="1" x14ac:dyDescent="0.25">
      <c r="A78"/>
      <c r="B78" s="6" t="s">
        <v>205</v>
      </c>
      <c r="C78" s="11">
        <v>2522.2199999999998</v>
      </c>
      <c r="D78" s="26"/>
      <c r="E78" s="39">
        <f t="shared" si="2"/>
        <v>21361.800000000003</v>
      </c>
      <c r="F78"/>
      <c r="G78" s="4" t="s">
        <v>13</v>
      </c>
      <c r="H78" s="11">
        <v>50954.8</v>
      </c>
    </row>
    <row r="79" spans="1:8" s="1" customFormat="1" ht="15" customHeight="1" x14ac:dyDescent="0.25">
      <c r="A79"/>
      <c r="B79" s="67" t="s">
        <v>47</v>
      </c>
      <c r="C79" s="11">
        <v>2782214.21</v>
      </c>
      <c r="D79" s="11"/>
      <c r="E79" s="39">
        <f t="shared" si="2"/>
        <v>2803576.01</v>
      </c>
      <c r="F79"/>
      <c r="G79" s="4" t="s">
        <v>14</v>
      </c>
      <c r="H79" s="11">
        <v>2522.2199999999998</v>
      </c>
    </row>
    <row r="80" spans="1:8" s="1" customFormat="1" ht="15" customHeight="1" x14ac:dyDescent="0.25">
      <c r="A80"/>
      <c r="B80" s="89" t="s">
        <v>244</v>
      </c>
      <c r="C80" s="26"/>
      <c r="D80" s="21">
        <v>300000</v>
      </c>
      <c r="E80" s="39">
        <f t="shared" si="2"/>
        <v>2503576.0099999998</v>
      </c>
      <c r="F80"/>
      <c r="G80" s="8" t="s">
        <v>8</v>
      </c>
      <c r="H80" s="11">
        <f>SUM(H77:H79)</f>
        <v>53576.01</v>
      </c>
    </row>
    <row r="81" spans="1:14" s="1" customFormat="1" x14ac:dyDescent="0.25">
      <c r="A81"/>
      <c r="B81" s="12" t="s">
        <v>60</v>
      </c>
      <c r="C81" s="45"/>
      <c r="D81" s="45">
        <v>2450000</v>
      </c>
      <c r="E81" s="39">
        <f t="shared" si="2"/>
        <v>53576.009999999776</v>
      </c>
      <c r="F81"/>
      <c r="G81"/>
    </row>
    <row r="82" spans="1:14" s="1" customFormat="1" ht="15.75" thickBot="1" x14ac:dyDescent="0.3">
      <c r="A82"/>
      <c r="B82" s="15"/>
      <c r="C82" s="47"/>
      <c r="D82" s="47"/>
      <c r="E82" s="40">
        <f t="shared" si="2"/>
        <v>53576.009999999776</v>
      </c>
      <c r="F82"/>
      <c r="G82"/>
    </row>
    <row r="83" spans="1:14" s="1" customFormat="1" x14ac:dyDescent="0.25">
      <c r="A83"/>
      <c r="B83"/>
      <c r="C83" s="22"/>
      <c r="D83" s="22"/>
      <c r="E83" s="22"/>
      <c r="F83"/>
      <c r="G83"/>
    </row>
    <row r="84" spans="1:14" s="1" customFormat="1" x14ac:dyDescent="0.25">
      <c r="A84"/>
      <c r="B84"/>
      <c r="C84" s="20"/>
      <c r="D84" s="22"/>
      <c r="E84" s="22"/>
      <c r="F84"/>
      <c r="G84"/>
    </row>
    <row r="85" spans="1:14" s="1" customFormat="1" x14ac:dyDescent="0.25">
      <c r="A85"/>
      <c r="B85"/>
      <c r="C85" s="20"/>
      <c r="D85" s="22"/>
      <c r="E85" s="22"/>
      <c r="F85"/>
      <c r="G85"/>
    </row>
    <row r="86" spans="1:14" s="1" customFormat="1" x14ac:dyDescent="0.25">
      <c r="A86"/>
      <c r="B86"/>
      <c r="C86" s="20"/>
      <c r="D86" s="22"/>
      <c r="E86" s="22"/>
      <c r="F86"/>
      <c r="G86"/>
    </row>
    <row r="87" spans="1:14" s="1" customFormat="1" x14ac:dyDescent="0.25">
      <c r="A87"/>
      <c r="B87"/>
      <c r="C87" s="20"/>
      <c r="D87" s="22"/>
      <c r="E87" s="22"/>
      <c r="F87"/>
      <c r="G87"/>
    </row>
    <row r="88" spans="1:14" s="1" customFormat="1" x14ac:dyDescent="0.25">
      <c r="A88"/>
      <c r="B88"/>
      <c r="C88" s="20"/>
      <c r="D88" s="22"/>
      <c r="E88" s="22"/>
      <c r="F88"/>
      <c r="G88"/>
    </row>
    <row r="89" spans="1:14" s="1" customFormat="1" x14ac:dyDescent="0.25">
      <c r="A89"/>
      <c r="B89"/>
      <c r="C89" s="20"/>
      <c r="D89" s="22"/>
      <c r="E89" s="22"/>
      <c r="F89"/>
      <c r="G89"/>
    </row>
    <row r="90" spans="1:14" s="1" customFormat="1" x14ac:dyDescent="0.25">
      <c r="A90"/>
      <c r="B90"/>
      <c r="C90" s="20"/>
      <c r="D90" s="22"/>
      <c r="E90" s="22"/>
      <c r="F90"/>
      <c r="G90"/>
    </row>
    <row r="91" spans="1:14" s="1" customFormat="1" x14ac:dyDescent="0.25">
      <c r="A91"/>
      <c r="B91"/>
      <c r="C91" s="20"/>
      <c r="D91" s="22"/>
      <c r="E91" s="22"/>
      <c r="F91"/>
      <c r="G91"/>
    </row>
    <row r="92" spans="1:14" s="1" customFormat="1" x14ac:dyDescent="0.25">
      <c r="A92"/>
      <c r="B92"/>
      <c r="C92" s="20"/>
      <c r="D92" s="22"/>
      <c r="E92" s="22"/>
      <c r="F92"/>
      <c r="G92"/>
    </row>
    <row r="93" spans="1:14" s="1" customFormat="1" x14ac:dyDescent="0.25">
      <c r="A93"/>
      <c r="B93"/>
      <c r="C93" s="20"/>
      <c r="D93" s="22"/>
      <c r="E93" s="22"/>
      <c r="F93"/>
      <c r="G93"/>
      <c r="L93"/>
      <c r="M93"/>
      <c r="N93"/>
    </row>
  </sheetData>
  <mergeCells count="8">
    <mergeCell ref="B75:E75"/>
    <mergeCell ref="G76:H76"/>
    <mergeCell ref="A2:E2"/>
    <mergeCell ref="A4:A54"/>
    <mergeCell ref="A57:E57"/>
    <mergeCell ref="A58:A65"/>
    <mergeCell ref="A67:E67"/>
    <mergeCell ref="A68:A71"/>
  </mergeCells>
  <pageMargins left="0.25" right="0.25" top="0.75" bottom="0.75" header="0.3" footer="0.3"/>
  <pageSetup paperSize="9" scale="5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DDD19-B67B-49A1-A3D8-B471B2D388C2}">
  <sheetPr>
    <pageSetUpPr fitToPage="1"/>
  </sheetPr>
  <dimension ref="A1:N60"/>
  <sheetViews>
    <sheetView zoomScale="70" zoomScaleNormal="70" workbookViewId="0">
      <selection activeCell="B10" sqref="B10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284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285</v>
      </c>
      <c r="C4" s="61">
        <v>1034320.19</v>
      </c>
      <c r="D4" s="24"/>
      <c r="E4" s="36">
        <f>+C4-D4</f>
        <v>1034320.19</v>
      </c>
      <c r="G4" s="4" t="s">
        <v>4</v>
      </c>
      <c r="H4" s="59">
        <v>1034320.19</v>
      </c>
      <c r="J4" s="92">
        <v>1034320.19</v>
      </c>
    </row>
    <row r="5" spans="1:14" ht="15" customHeight="1" x14ac:dyDescent="0.25">
      <c r="A5" s="109"/>
      <c r="B5" s="5" t="s">
        <v>286</v>
      </c>
      <c r="C5" s="59">
        <v>37038.46</v>
      </c>
      <c r="D5" s="25"/>
      <c r="E5" s="37">
        <f>+C5-D5+E4</f>
        <v>1071358.6499999999</v>
      </c>
      <c r="G5" s="4" t="s">
        <v>5</v>
      </c>
      <c r="H5" s="59">
        <v>37038.46</v>
      </c>
      <c r="J5" s="92">
        <v>37038.46</v>
      </c>
    </row>
    <row r="6" spans="1:14" ht="15" customHeight="1" x14ac:dyDescent="0.25">
      <c r="A6" s="109"/>
      <c r="B6" s="6" t="s">
        <v>287</v>
      </c>
      <c r="C6" s="60">
        <v>15459.49</v>
      </c>
      <c r="D6" s="26"/>
      <c r="E6" s="37">
        <f t="shared" ref="E6:E23" si="0">+C6-D6+E5</f>
        <v>1086818.1399999999</v>
      </c>
      <c r="G6" s="4" t="s">
        <v>6</v>
      </c>
      <c r="H6" s="60">
        <v>15459.49</v>
      </c>
      <c r="J6" s="92">
        <v>15459.49</v>
      </c>
    </row>
    <row r="7" spans="1:14" ht="15" customHeight="1" x14ac:dyDescent="0.25">
      <c r="A7" s="109"/>
      <c r="B7" s="7" t="s">
        <v>288</v>
      </c>
      <c r="C7" s="59">
        <v>12221.31</v>
      </c>
      <c r="D7" s="26"/>
      <c r="E7" s="37">
        <f t="shared" si="0"/>
        <v>1099039.45</v>
      </c>
      <c r="G7" s="4" t="s">
        <v>7</v>
      </c>
      <c r="H7" s="59">
        <v>12221.31</v>
      </c>
      <c r="J7" s="92">
        <v>12221.31</v>
      </c>
    </row>
    <row r="8" spans="1:14" ht="15" customHeight="1" x14ac:dyDescent="0.25">
      <c r="A8" s="109"/>
      <c r="B8" s="6" t="s">
        <v>289</v>
      </c>
      <c r="C8" s="59">
        <v>609.83000000000004</v>
      </c>
      <c r="D8" s="26"/>
      <c r="E8" s="37">
        <f t="shared" si="0"/>
        <v>1099649.28</v>
      </c>
      <c r="G8" s="4" t="s">
        <v>15</v>
      </c>
      <c r="H8" s="59">
        <v>609.83000000000004</v>
      </c>
      <c r="J8" s="92">
        <v>609.83000000000004</v>
      </c>
    </row>
    <row r="9" spans="1:14" ht="15" customHeight="1" x14ac:dyDescent="0.25">
      <c r="A9" s="109"/>
      <c r="B9" s="7" t="s">
        <v>290</v>
      </c>
      <c r="C9" s="21">
        <v>971.67</v>
      </c>
      <c r="D9" s="26"/>
      <c r="E9" s="37">
        <f t="shared" si="0"/>
        <v>1100620.95</v>
      </c>
      <c r="G9" s="4" t="s">
        <v>16</v>
      </c>
      <c r="H9" s="11">
        <v>971.67</v>
      </c>
      <c r="J9" s="92">
        <v>971.67</v>
      </c>
    </row>
    <row r="10" spans="1:14" ht="15" customHeight="1" x14ac:dyDescent="0.25">
      <c r="A10" s="109"/>
      <c r="B10" s="52"/>
      <c r="C10" s="26"/>
      <c r="D10" s="26"/>
      <c r="E10" s="37">
        <f t="shared" si="0"/>
        <v>1100620.95</v>
      </c>
      <c r="G10" s="8" t="s">
        <v>8</v>
      </c>
      <c r="H10" s="9">
        <f>SUM(H4:H9)</f>
        <v>1100620.95</v>
      </c>
    </row>
    <row r="11" spans="1:14" ht="15" customHeight="1" x14ac:dyDescent="0.25">
      <c r="A11" s="109"/>
      <c r="B11" s="62"/>
      <c r="C11" s="26"/>
      <c r="D11" s="28"/>
      <c r="E11" s="37">
        <f t="shared" si="0"/>
        <v>1100620.95</v>
      </c>
      <c r="H11" s="10"/>
    </row>
    <row r="12" spans="1:14" s="1" customFormat="1" ht="15" customHeight="1" x14ac:dyDescent="0.25">
      <c r="A12" s="109"/>
      <c r="B12" s="12"/>
      <c r="C12" s="21"/>
      <c r="D12" s="27"/>
      <c r="E12" s="37">
        <f t="shared" si="0"/>
        <v>1100620.95</v>
      </c>
      <c r="F12"/>
      <c r="G12"/>
      <c r="L12"/>
      <c r="M12"/>
      <c r="N12"/>
    </row>
    <row r="13" spans="1:14" s="1" customFormat="1" ht="15" customHeight="1" x14ac:dyDescent="0.25">
      <c r="A13" s="109"/>
      <c r="B13" s="12"/>
      <c r="C13" s="21"/>
      <c r="D13" s="27"/>
      <c r="E13" s="37">
        <f t="shared" si="0"/>
        <v>1100620.95</v>
      </c>
      <c r="F13"/>
      <c r="G13"/>
      <c r="L13"/>
      <c r="M13"/>
      <c r="N13"/>
    </row>
    <row r="14" spans="1:14" s="1" customFormat="1" ht="15" customHeight="1" x14ac:dyDescent="0.25">
      <c r="A14" s="109"/>
      <c r="B14" s="12"/>
      <c r="C14" s="21"/>
      <c r="D14" s="27"/>
      <c r="E14" s="37">
        <f t="shared" si="0"/>
        <v>1100620.95</v>
      </c>
      <c r="F14"/>
      <c r="G14"/>
      <c r="L14"/>
      <c r="M14"/>
      <c r="N14"/>
    </row>
    <row r="15" spans="1:14" s="1" customFormat="1" ht="15" customHeight="1" x14ac:dyDescent="0.25">
      <c r="A15" s="109"/>
      <c r="B15" s="12"/>
      <c r="C15" s="21"/>
      <c r="D15" s="27"/>
      <c r="E15" s="37">
        <f t="shared" si="0"/>
        <v>1100620.95</v>
      </c>
      <c r="F15"/>
      <c r="G15"/>
      <c r="L15"/>
      <c r="M15"/>
      <c r="N15"/>
    </row>
    <row r="16" spans="1:14" s="1" customFormat="1" ht="15" customHeight="1" x14ac:dyDescent="0.25">
      <c r="A16" s="109"/>
      <c r="B16" s="12"/>
      <c r="C16" s="21"/>
      <c r="D16" s="27"/>
      <c r="E16" s="37">
        <f t="shared" si="0"/>
        <v>1100620.95</v>
      </c>
      <c r="F16"/>
      <c r="G16"/>
      <c r="L16"/>
      <c r="M16"/>
      <c r="N16"/>
    </row>
    <row r="17" spans="1:14" s="1" customFormat="1" ht="15" customHeight="1" x14ac:dyDescent="0.25">
      <c r="A17" s="109"/>
      <c r="B17" s="12"/>
      <c r="C17" s="21"/>
      <c r="D17" s="27"/>
      <c r="E17" s="37">
        <f t="shared" si="0"/>
        <v>1100620.95</v>
      </c>
      <c r="F17"/>
      <c r="G17"/>
      <c r="L17"/>
      <c r="M17"/>
      <c r="N17"/>
    </row>
    <row r="18" spans="1:14" s="1" customFormat="1" ht="15" customHeight="1" x14ac:dyDescent="0.25">
      <c r="A18" s="109"/>
      <c r="B18" s="12"/>
      <c r="C18" s="21"/>
      <c r="D18" s="27"/>
      <c r="E18" s="37">
        <f t="shared" si="0"/>
        <v>1100620.95</v>
      </c>
      <c r="F18"/>
      <c r="G18"/>
      <c r="L18"/>
      <c r="M18"/>
      <c r="N18"/>
    </row>
    <row r="19" spans="1:14" s="1" customFormat="1" ht="15" customHeight="1" x14ac:dyDescent="0.25">
      <c r="A19" s="109"/>
      <c r="B19" s="12"/>
      <c r="C19" s="21"/>
      <c r="D19" s="27"/>
      <c r="E19" s="37">
        <f t="shared" si="0"/>
        <v>1100620.95</v>
      </c>
      <c r="F19"/>
      <c r="G19"/>
      <c r="L19"/>
      <c r="M19"/>
      <c r="N19"/>
    </row>
    <row r="20" spans="1:14" s="1" customFormat="1" ht="15" customHeight="1" x14ac:dyDescent="0.25">
      <c r="A20" s="109"/>
      <c r="B20" s="12"/>
      <c r="C20" s="21"/>
      <c r="D20" s="27"/>
      <c r="E20" s="37">
        <f t="shared" si="0"/>
        <v>1100620.95</v>
      </c>
      <c r="F20"/>
      <c r="G20"/>
      <c r="L20"/>
      <c r="M20"/>
      <c r="N20"/>
    </row>
    <row r="21" spans="1:14" s="1" customFormat="1" ht="15" customHeight="1" x14ac:dyDescent="0.25">
      <c r="A21" s="109"/>
      <c r="B21" s="12"/>
      <c r="C21" s="21"/>
      <c r="D21" s="27"/>
      <c r="E21" s="37">
        <f t="shared" si="0"/>
        <v>1100620.95</v>
      </c>
      <c r="F21"/>
      <c r="G21"/>
      <c r="L21"/>
      <c r="M21"/>
      <c r="N21"/>
    </row>
    <row r="22" spans="1:14" s="1" customFormat="1" ht="15" customHeight="1" x14ac:dyDescent="0.25">
      <c r="A22" s="109"/>
      <c r="B22" s="12"/>
      <c r="C22" s="21"/>
      <c r="D22" s="27"/>
      <c r="E22" s="37">
        <f t="shared" si="0"/>
        <v>1100620.95</v>
      </c>
      <c r="F22"/>
      <c r="G22"/>
      <c r="L22"/>
      <c r="M22"/>
      <c r="N22"/>
    </row>
    <row r="23" spans="1:14" s="1" customFormat="1" ht="15" customHeight="1" x14ac:dyDescent="0.25">
      <c r="A23" s="109"/>
      <c r="B23" s="12"/>
      <c r="C23" s="21"/>
      <c r="D23" s="27"/>
      <c r="E23" s="37">
        <f t="shared" si="0"/>
        <v>1100620.95</v>
      </c>
      <c r="F23"/>
      <c r="G23"/>
      <c r="L23"/>
      <c r="M23"/>
      <c r="N23"/>
    </row>
    <row r="24" spans="1:14" s="1" customFormat="1" ht="15" customHeight="1" x14ac:dyDescent="0.25">
      <c r="A24" s="13"/>
      <c r="B24" s="14"/>
      <c r="C24" s="30"/>
      <c r="D24" s="30"/>
      <c r="E24" s="30"/>
      <c r="F24"/>
      <c r="G24"/>
    </row>
    <row r="25" spans="1:14" s="1" customFormat="1" ht="15" customHeight="1" thickBot="1" x14ac:dyDescent="0.3">
      <c r="A25" s="13"/>
      <c r="B25"/>
      <c r="C25" s="30"/>
      <c r="D25" s="30"/>
      <c r="E25" s="38"/>
      <c r="F25"/>
      <c r="G25"/>
    </row>
    <row r="26" spans="1:14" s="1" customFormat="1" ht="15" customHeight="1" thickBot="1" x14ac:dyDescent="0.3">
      <c r="A26" s="99" t="s">
        <v>283</v>
      </c>
      <c r="B26" s="100"/>
      <c r="C26" s="100"/>
      <c r="D26" s="100"/>
      <c r="E26" s="101"/>
      <c r="F26"/>
      <c r="G26"/>
    </row>
    <row r="27" spans="1:14" s="1" customFormat="1" ht="15" customHeight="1" thickBot="1" x14ac:dyDescent="0.3">
      <c r="A27" s="112" t="s">
        <v>9</v>
      </c>
      <c r="B27" s="3" t="s">
        <v>201</v>
      </c>
      <c r="C27" s="40">
        <v>1010836.1100000001</v>
      </c>
      <c r="D27" s="24"/>
      <c r="E27" s="36">
        <f>+C27-D27</f>
        <v>1010836.1100000001</v>
      </c>
      <c r="F27"/>
      <c r="G27"/>
    </row>
    <row r="28" spans="1:14" s="1" customFormat="1" ht="15" customHeight="1" x14ac:dyDescent="0.25">
      <c r="A28" s="113"/>
      <c r="B28" s="12" t="s">
        <v>275</v>
      </c>
      <c r="C28" s="26"/>
      <c r="D28" s="50">
        <v>500</v>
      </c>
      <c r="E28" s="39">
        <f>+E27+C28-D28</f>
        <v>1010336.1100000001</v>
      </c>
      <c r="F28"/>
      <c r="G28"/>
    </row>
    <row r="29" spans="1:14" s="1" customFormat="1" ht="15" customHeight="1" x14ac:dyDescent="0.25">
      <c r="A29" s="113"/>
      <c r="B29" s="12" t="s">
        <v>276</v>
      </c>
      <c r="C29" s="26"/>
      <c r="D29" s="50">
        <v>2500</v>
      </c>
      <c r="E29" s="39">
        <f t="shared" ref="E29:E30" si="1">+E28+C29-D29</f>
        <v>1007836.1100000001</v>
      </c>
      <c r="F29"/>
      <c r="G29"/>
    </row>
    <row r="30" spans="1:14" s="1" customFormat="1" ht="15" customHeight="1" x14ac:dyDescent="0.25">
      <c r="A30" s="113"/>
      <c r="B30" s="12" t="s">
        <v>103</v>
      </c>
      <c r="C30" s="26"/>
      <c r="D30" s="50">
        <v>401750</v>
      </c>
      <c r="E30" s="39">
        <f t="shared" si="1"/>
        <v>606086.1100000001</v>
      </c>
      <c r="F30"/>
      <c r="G30"/>
    </row>
    <row r="31" spans="1:14" s="1" customFormat="1" ht="15" customHeight="1" x14ac:dyDescent="0.25">
      <c r="A31" s="113"/>
      <c r="B31" s="12"/>
      <c r="C31" s="26"/>
      <c r="D31" s="50"/>
      <c r="E31" s="39"/>
      <c r="F31"/>
      <c r="G31"/>
    </row>
    <row r="32" spans="1:14" s="1" customFormat="1" ht="15" customHeight="1" x14ac:dyDescent="0.25">
      <c r="A32" s="113"/>
      <c r="B32" s="12"/>
      <c r="C32" s="26"/>
      <c r="D32" s="50"/>
      <c r="E32" s="39"/>
      <c r="F32"/>
      <c r="G32"/>
    </row>
    <row r="33" spans="1:8" s="1" customFormat="1" ht="15" customHeight="1" x14ac:dyDescent="0.25">
      <c r="A33"/>
      <c r="B33"/>
      <c r="C33" s="22"/>
      <c r="D33" s="32"/>
      <c r="E33" s="32"/>
      <c r="F33"/>
      <c r="G33"/>
    </row>
    <row r="34" spans="1:8" s="1" customFormat="1" ht="15" customHeight="1" thickBot="1" x14ac:dyDescent="0.3">
      <c r="A34" s="115" t="s">
        <v>283</v>
      </c>
      <c r="B34" s="115"/>
      <c r="C34" s="115"/>
      <c r="D34" s="115"/>
      <c r="E34" s="115"/>
      <c r="F34"/>
      <c r="G34"/>
      <c r="H34" s="10"/>
    </row>
    <row r="35" spans="1:8" s="1" customFormat="1" ht="15" customHeight="1" x14ac:dyDescent="0.25">
      <c r="A35" s="112" t="s">
        <v>10</v>
      </c>
      <c r="B35" s="86"/>
      <c r="C35" s="87"/>
      <c r="D35" s="88"/>
      <c r="E35" s="36"/>
      <c r="F35"/>
      <c r="G35"/>
      <c r="H35" s="10"/>
    </row>
    <row r="36" spans="1:8" s="1" customFormat="1" ht="15" customHeight="1" x14ac:dyDescent="0.25">
      <c r="A36" s="113"/>
      <c r="B36" s="12"/>
      <c r="C36" s="26"/>
      <c r="D36" s="50"/>
      <c r="E36" s="37"/>
      <c r="F36"/>
      <c r="G36"/>
      <c r="H36" s="10"/>
    </row>
    <row r="37" spans="1:8" s="1" customFormat="1" ht="15" customHeight="1" x14ac:dyDescent="0.25">
      <c r="A37" s="113"/>
      <c r="B37" s="12"/>
      <c r="C37" s="26"/>
      <c r="D37" s="50"/>
      <c r="E37" s="37"/>
      <c r="F37"/>
      <c r="G37"/>
      <c r="H37" s="10"/>
    </row>
    <row r="38" spans="1:8" s="1" customFormat="1" ht="15" customHeight="1" thickBot="1" x14ac:dyDescent="0.3">
      <c r="A38" s="114"/>
      <c r="B38" s="16"/>
      <c r="C38" s="33"/>
      <c r="D38" s="33"/>
      <c r="E38" s="41"/>
      <c r="F38"/>
      <c r="G38"/>
    </row>
    <row r="39" spans="1:8" s="1" customFormat="1" ht="15" customHeight="1" x14ac:dyDescent="0.25">
      <c r="A39"/>
      <c r="B39"/>
      <c r="C39" s="22"/>
      <c r="D39" s="22"/>
      <c r="E39" s="22"/>
      <c r="F39"/>
      <c r="G39"/>
      <c r="H39" s="10"/>
    </row>
    <row r="40" spans="1:8" s="1" customFormat="1" ht="15" customHeight="1" x14ac:dyDescent="0.25">
      <c r="A40"/>
      <c r="B40"/>
      <c r="C40" s="22"/>
      <c r="D40" s="22"/>
      <c r="E40" s="22"/>
      <c r="F40"/>
      <c r="G40"/>
      <c r="H40" s="10"/>
    </row>
    <row r="41" spans="1:8" s="1" customFormat="1" ht="15" customHeight="1" thickBot="1" x14ac:dyDescent="0.3">
      <c r="A41"/>
      <c r="B41"/>
      <c r="C41" s="22"/>
      <c r="D41" s="22"/>
      <c r="E41" s="22"/>
      <c r="F41"/>
    </row>
    <row r="42" spans="1:8" s="1" customFormat="1" ht="15" customHeight="1" thickBot="1" x14ac:dyDescent="0.3">
      <c r="A42"/>
      <c r="B42" s="99" t="s">
        <v>202</v>
      </c>
      <c r="C42" s="100"/>
      <c r="D42" s="100"/>
      <c r="E42" s="101"/>
      <c r="F42"/>
    </row>
    <row r="43" spans="1:8" s="1" customFormat="1" ht="15" customHeight="1" x14ac:dyDescent="0.25">
      <c r="A43"/>
      <c r="B43" s="3" t="s">
        <v>203</v>
      </c>
      <c r="C43" s="17">
        <v>98.99</v>
      </c>
      <c r="D43" s="24"/>
      <c r="E43" s="36">
        <f>+C43-D43</f>
        <v>98.99</v>
      </c>
      <c r="F43"/>
      <c r="G43" s="102" t="s">
        <v>11</v>
      </c>
      <c r="H43" s="103"/>
    </row>
    <row r="44" spans="1:8" s="1" customFormat="1" ht="15" customHeight="1" x14ac:dyDescent="0.25">
      <c r="A44"/>
      <c r="B44" s="6" t="s">
        <v>204</v>
      </c>
      <c r="C44" s="11">
        <v>50954.8</v>
      </c>
      <c r="D44" s="26"/>
      <c r="E44" s="39">
        <f t="shared" ref="E44:E49" si="2">+C44-D44+E43</f>
        <v>51053.79</v>
      </c>
      <c r="F44"/>
      <c r="G44" s="4" t="s">
        <v>12</v>
      </c>
      <c r="H44" s="11">
        <v>98.99</v>
      </c>
    </row>
    <row r="45" spans="1:8" s="1" customFormat="1" ht="15" customHeight="1" x14ac:dyDescent="0.25">
      <c r="A45"/>
      <c r="B45" s="6" t="s">
        <v>205</v>
      </c>
      <c r="C45" s="11">
        <v>2522.2199999999998</v>
      </c>
      <c r="D45" s="26"/>
      <c r="E45" s="39">
        <f t="shared" si="2"/>
        <v>53576.01</v>
      </c>
      <c r="F45"/>
      <c r="G45" s="4" t="s">
        <v>13</v>
      </c>
      <c r="H45" s="11">
        <v>50954.8</v>
      </c>
    </row>
    <row r="46" spans="1:8" s="1" customFormat="1" ht="15" customHeight="1" x14ac:dyDescent="0.25">
      <c r="A46"/>
      <c r="B46" s="67"/>
      <c r="C46" s="11"/>
      <c r="D46" s="11"/>
      <c r="E46" s="39">
        <f t="shared" si="2"/>
        <v>53576.01</v>
      </c>
      <c r="F46"/>
      <c r="G46" s="4" t="s">
        <v>14</v>
      </c>
      <c r="H46" s="11">
        <v>2522.2199999999998</v>
      </c>
    </row>
    <row r="47" spans="1:8" s="1" customFormat="1" ht="15" customHeight="1" x14ac:dyDescent="0.25">
      <c r="A47"/>
      <c r="B47" s="89"/>
      <c r="C47" s="26"/>
      <c r="D47" s="21"/>
      <c r="E47" s="39">
        <f t="shared" si="2"/>
        <v>53576.01</v>
      </c>
      <c r="F47"/>
      <c r="G47" s="8" t="s">
        <v>8</v>
      </c>
      <c r="H47" s="11">
        <f>SUM(H44:H46)</f>
        <v>53576.01</v>
      </c>
    </row>
    <row r="48" spans="1:8" s="1" customFormat="1" x14ac:dyDescent="0.25">
      <c r="A48"/>
      <c r="B48" s="12"/>
      <c r="C48" s="45"/>
      <c r="D48" s="45"/>
      <c r="E48" s="39">
        <f t="shared" si="2"/>
        <v>53576.01</v>
      </c>
      <c r="F48"/>
      <c r="G48"/>
    </row>
    <row r="49" spans="1:14" s="1" customFormat="1" ht="15.75" thickBot="1" x14ac:dyDescent="0.3">
      <c r="A49"/>
      <c r="B49" s="15"/>
      <c r="C49" s="47"/>
      <c r="D49" s="47"/>
      <c r="E49" s="40">
        <f t="shared" si="2"/>
        <v>53576.01</v>
      </c>
      <c r="F49"/>
      <c r="G49"/>
    </row>
    <row r="50" spans="1:14" s="1" customFormat="1" x14ac:dyDescent="0.25">
      <c r="A50"/>
      <c r="B50"/>
      <c r="C50" s="22"/>
      <c r="D50" s="22"/>
      <c r="E50" s="22"/>
      <c r="F50"/>
      <c r="G50"/>
    </row>
    <row r="51" spans="1:14" s="1" customFormat="1" x14ac:dyDescent="0.25">
      <c r="A51"/>
      <c r="B51"/>
      <c r="C51" s="20"/>
      <c r="D51" s="22"/>
      <c r="E51" s="22"/>
      <c r="F51"/>
      <c r="G51"/>
    </row>
    <row r="52" spans="1:14" s="1" customFormat="1" x14ac:dyDescent="0.25">
      <c r="A52"/>
      <c r="B52"/>
      <c r="C52" s="20"/>
      <c r="D52" s="22"/>
      <c r="E52" s="22"/>
      <c r="F52"/>
      <c r="G52"/>
    </row>
    <row r="53" spans="1:14" s="1" customFormat="1" x14ac:dyDescent="0.25">
      <c r="A53"/>
      <c r="B53"/>
      <c r="C53" s="20"/>
      <c r="D53" s="22"/>
      <c r="E53" s="22"/>
      <c r="F53"/>
      <c r="G53"/>
    </row>
    <row r="54" spans="1:14" s="1" customFormat="1" x14ac:dyDescent="0.25">
      <c r="A54"/>
      <c r="B54"/>
      <c r="C54" s="20"/>
      <c r="D54" s="22"/>
      <c r="E54" s="22"/>
      <c r="F54"/>
      <c r="G54"/>
    </row>
    <row r="55" spans="1:14" s="1" customFormat="1" x14ac:dyDescent="0.25">
      <c r="A55"/>
      <c r="B55"/>
      <c r="C55" s="20"/>
      <c r="D55" s="22"/>
      <c r="E55" s="22"/>
      <c r="F55"/>
      <c r="G55"/>
    </row>
    <row r="56" spans="1:14" s="1" customFormat="1" x14ac:dyDescent="0.25">
      <c r="A56"/>
      <c r="B56"/>
      <c r="C56" s="20"/>
      <c r="D56" s="22"/>
      <c r="E56" s="22"/>
      <c r="F56"/>
      <c r="G56"/>
    </row>
    <row r="57" spans="1:14" s="1" customFormat="1" x14ac:dyDescent="0.25">
      <c r="A57"/>
      <c r="B57"/>
      <c r="C57" s="20"/>
      <c r="D57" s="22"/>
      <c r="E57" s="22"/>
      <c r="F57"/>
      <c r="G57"/>
    </row>
    <row r="58" spans="1:14" s="1" customFormat="1" x14ac:dyDescent="0.25">
      <c r="A58"/>
      <c r="B58"/>
      <c r="C58" s="20"/>
      <c r="D58" s="22"/>
      <c r="E58" s="22"/>
      <c r="F58"/>
      <c r="G58"/>
    </row>
    <row r="59" spans="1:14" s="1" customFormat="1" x14ac:dyDescent="0.25">
      <c r="A59"/>
      <c r="B59"/>
      <c r="C59" s="20"/>
      <c r="D59" s="22"/>
      <c r="E59" s="22"/>
      <c r="F59"/>
      <c r="G59"/>
    </row>
    <row r="60" spans="1:14" s="1" customFormat="1" x14ac:dyDescent="0.25">
      <c r="A60"/>
      <c r="B60"/>
      <c r="C60" s="20"/>
      <c r="D60" s="22"/>
      <c r="E60" s="22"/>
      <c r="F60"/>
      <c r="G60"/>
      <c r="L60"/>
      <c r="M60"/>
      <c r="N60"/>
    </row>
  </sheetData>
  <mergeCells count="8">
    <mergeCell ref="B42:E42"/>
    <mergeCell ref="G43:H43"/>
    <mergeCell ref="A2:E2"/>
    <mergeCell ref="A4:A23"/>
    <mergeCell ref="A26:E26"/>
    <mergeCell ref="A27:A32"/>
    <mergeCell ref="A34:E34"/>
    <mergeCell ref="A35:A38"/>
  </mergeCells>
  <pageMargins left="0.25" right="0.25" top="0.75" bottom="0.75" header="0.3" footer="0.3"/>
  <pageSetup paperSize="9" scale="5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EE2F-FF35-4794-AAD0-58FDA5461362}">
  <sheetPr>
    <pageSetUpPr fitToPage="1"/>
  </sheetPr>
  <dimension ref="A1:N78"/>
  <sheetViews>
    <sheetView zoomScale="70" zoomScaleNormal="70" workbookViewId="0">
      <selection activeCell="I47" sqref="I47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12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245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59">
        <v>1034320.19</v>
      </c>
      <c r="D4" s="24"/>
      <c r="E4" s="36">
        <f>+C4-D4</f>
        <v>1034320.19</v>
      </c>
      <c r="G4" s="4" t="s">
        <v>4</v>
      </c>
      <c r="H4" s="59">
        <v>13640681.83</v>
      </c>
    </row>
    <row r="5" spans="1:14" ht="15" customHeight="1" x14ac:dyDescent="0.25">
      <c r="A5" s="109"/>
      <c r="B5" s="5" t="s">
        <v>195</v>
      </c>
      <c r="C5" s="59">
        <v>37038.46</v>
      </c>
      <c r="D5" s="25"/>
      <c r="E5" s="37">
        <f>+C5-D5+E4</f>
        <v>1071358.6499999999</v>
      </c>
      <c r="G5" s="4" t="s">
        <v>5</v>
      </c>
      <c r="H5" s="59">
        <v>37038.46</v>
      </c>
    </row>
    <row r="6" spans="1:14" ht="15" customHeight="1" x14ac:dyDescent="0.25">
      <c r="A6" s="109"/>
      <c r="B6" s="6" t="s">
        <v>196</v>
      </c>
      <c r="C6" s="60">
        <v>15459.49</v>
      </c>
      <c r="D6" s="26"/>
      <c r="E6" s="37">
        <f t="shared" ref="E6:E35" si="0">+C6-D6+E5</f>
        <v>1086818.1399999999</v>
      </c>
      <c r="G6" s="4" t="s">
        <v>6</v>
      </c>
      <c r="H6" s="60">
        <v>2170259.4900000002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1099039.45</v>
      </c>
      <c r="G7" s="4" t="s">
        <v>7</v>
      </c>
      <c r="H7" s="59">
        <v>12221.31</v>
      </c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1099649.28</v>
      </c>
      <c r="G8" s="4" t="s">
        <v>15</v>
      </c>
      <c r="H8" s="59">
        <v>609.83000000000004</v>
      </c>
    </row>
    <row r="9" spans="1:14" ht="15" customHeight="1" x14ac:dyDescent="0.25">
      <c r="A9" s="109"/>
      <c r="B9" s="7" t="s">
        <v>199</v>
      </c>
      <c r="C9" s="11">
        <v>971.67</v>
      </c>
      <c r="D9" s="26"/>
      <c r="E9" s="37">
        <f t="shared" si="0"/>
        <v>1100620.95</v>
      </c>
      <c r="G9" s="4" t="s">
        <v>16</v>
      </c>
      <c r="H9" s="11">
        <v>971.67</v>
      </c>
    </row>
    <row r="10" spans="1:14" ht="15" customHeight="1" x14ac:dyDescent="0.25">
      <c r="A10" s="109"/>
      <c r="B10" s="52"/>
      <c r="C10" s="26"/>
      <c r="D10" s="26"/>
      <c r="E10" s="37">
        <f t="shared" si="0"/>
        <v>1100620.95</v>
      </c>
      <c r="G10" s="8" t="s">
        <v>8</v>
      </c>
      <c r="H10" s="9">
        <f>SUM(H4:H9)</f>
        <v>15861782.590000002</v>
      </c>
    </row>
    <row r="11" spans="1:14" ht="15" customHeight="1" x14ac:dyDescent="0.25">
      <c r="A11" s="109"/>
      <c r="B11" s="62" t="s">
        <v>246</v>
      </c>
      <c r="C11" s="26">
        <v>0</v>
      </c>
      <c r="D11" s="28">
        <v>68000</v>
      </c>
      <c r="E11" s="37">
        <f t="shared" si="0"/>
        <v>1032620.95</v>
      </c>
      <c r="H11" s="10"/>
    </row>
    <row r="12" spans="1:14" s="1" customFormat="1" ht="15" customHeight="1" x14ac:dyDescent="0.25">
      <c r="A12" s="109"/>
      <c r="B12" s="12" t="s">
        <v>256</v>
      </c>
      <c r="C12" s="21">
        <v>500000</v>
      </c>
      <c r="D12" s="27">
        <v>0</v>
      </c>
      <c r="E12" s="37">
        <f t="shared" si="0"/>
        <v>1532620.95</v>
      </c>
      <c r="F12"/>
      <c r="G12"/>
      <c r="L12"/>
      <c r="M12"/>
      <c r="N12"/>
    </row>
    <row r="13" spans="1:14" s="1" customFormat="1" ht="15" customHeight="1" x14ac:dyDescent="0.25">
      <c r="A13" s="109"/>
      <c r="B13" s="12" t="s">
        <v>247</v>
      </c>
      <c r="C13" s="21">
        <v>0</v>
      </c>
      <c r="D13" s="27">
        <v>40000</v>
      </c>
      <c r="E13" s="37">
        <f t="shared" si="0"/>
        <v>1492620.95</v>
      </c>
      <c r="F13"/>
      <c r="G13"/>
      <c r="L13"/>
      <c r="M13"/>
      <c r="N13"/>
    </row>
    <row r="14" spans="1:14" s="1" customFormat="1" ht="15" customHeight="1" x14ac:dyDescent="0.25">
      <c r="A14" s="109"/>
      <c r="B14" s="12" t="s">
        <v>248</v>
      </c>
      <c r="C14" s="21">
        <v>0</v>
      </c>
      <c r="D14" s="27">
        <v>400000</v>
      </c>
      <c r="E14" s="37">
        <f t="shared" si="0"/>
        <v>1092620.95</v>
      </c>
      <c r="F14"/>
      <c r="G14"/>
      <c r="L14"/>
      <c r="M14"/>
      <c r="N14"/>
    </row>
    <row r="15" spans="1:14" s="1" customFormat="1" ht="15" customHeight="1" x14ac:dyDescent="0.25">
      <c r="A15" s="109"/>
      <c r="B15" s="12" t="s">
        <v>249</v>
      </c>
      <c r="C15" s="21">
        <v>0</v>
      </c>
      <c r="D15" s="27">
        <v>50000</v>
      </c>
      <c r="E15" s="37">
        <f t="shared" si="0"/>
        <v>1042620.95</v>
      </c>
      <c r="F15"/>
      <c r="G15"/>
      <c r="L15"/>
      <c r="M15"/>
      <c r="N15"/>
    </row>
    <row r="16" spans="1:14" s="1" customFormat="1" ht="15" customHeight="1" x14ac:dyDescent="0.25">
      <c r="A16" s="109"/>
      <c r="B16" s="12" t="s">
        <v>250</v>
      </c>
      <c r="C16" s="21">
        <v>0</v>
      </c>
      <c r="D16" s="27">
        <v>1000000</v>
      </c>
      <c r="E16" s="37">
        <f t="shared" si="0"/>
        <v>42620.949999999953</v>
      </c>
      <c r="F16"/>
      <c r="G16"/>
      <c r="L16"/>
      <c r="M16"/>
      <c r="N16"/>
    </row>
    <row r="17" spans="1:14" s="1" customFormat="1" ht="15" customHeight="1" x14ac:dyDescent="0.25">
      <c r="A17" s="109"/>
      <c r="B17" s="12" t="s">
        <v>251</v>
      </c>
      <c r="C17" s="21">
        <v>0</v>
      </c>
      <c r="D17" s="27">
        <v>42970</v>
      </c>
      <c r="E17" s="37">
        <f t="shared" si="0"/>
        <v>-349.05000000004657</v>
      </c>
      <c r="F17"/>
      <c r="G17"/>
      <c r="L17"/>
      <c r="M17"/>
      <c r="N17"/>
    </row>
    <row r="18" spans="1:14" s="1" customFormat="1" ht="15" customHeight="1" x14ac:dyDescent="0.25">
      <c r="A18" s="109"/>
      <c r="B18" s="12" t="s">
        <v>252</v>
      </c>
      <c r="C18" s="21">
        <v>0</v>
      </c>
      <c r="D18" s="27">
        <v>100000</v>
      </c>
      <c r="E18" s="37">
        <f t="shared" si="0"/>
        <v>-100349.05000000005</v>
      </c>
      <c r="F18"/>
      <c r="G18"/>
      <c r="L18"/>
      <c r="M18"/>
      <c r="N18"/>
    </row>
    <row r="19" spans="1:14" s="1" customFormat="1" ht="15" customHeight="1" x14ac:dyDescent="0.25">
      <c r="A19" s="109"/>
      <c r="B19" s="12" t="s">
        <v>253</v>
      </c>
      <c r="C19" s="21">
        <v>0</v>
      </c>
      <c r="D19" s="27">
        <v>13700</v>
      </c>
      <c r="E19" s="37">
        <f t="shared" si="0"/>
        <v>-114049.05000000005</v>
      </c>
      <c r="F19"/>
      <c r="G19"/>
      <c r="L19"/>
      <c r="M19"/>
      <c r="N19"/>
    </row>
    <row r="20" spans="1:14" s="1" customFormat="1" ht="15" customHeight="1" x14ac:dyDescent="0.25">
      <c r="A20" s="109"/>
      <c r="B20" s="12" t="s">
        <v>254</v>
      </c>
      <c r="C20" s="21">
        <v>1180184.48</v>
      </c>
      <c r="D20" s="27">
        <v>0</v>
      </c>
      <c r="E20" s="37">
        <f t="shared" si="0"/>
        <v>1066135.43</v>
      </c>
      <c r="F20"/>
      <c r="G20"/>
      <c r="L20"/>
      <c r="M20"/>
      <c r="N20"/>
    </row>
    <row r="21" spans="1:14" s="1" customFormat="1" ht="15" customHeight="1" x14ac:dyDescent="0.25">
      <c r="A21" s="109"/>
      <c r="B21" s="12" t="s">
        <v>255</v>
      </c>
      <c r="C21" s="21">
        <v>13390847.16</v>
      </c>
      <c r="D21" s="27">
        <v>0</v>
      </c>
      <c r="E21" s="37">
        <f t="shared" si="0"/>
        <v>14456982.59</v>
      </c>
      <c r="F21"/>
      <c r="G21"/>
      <c r="L21"/>
      <c r="M21"/>
      <c r="N21"/>
    </row>
    <row r="22" spans="1:14" s="1" customFormat="1" ht="15" customHeight="1" x14ac:dyDescent="0.25">
      <c r="A22" s="109"/>
      <c r="B22" s="12" t="s">
        <v>257</v>
      </c>
      <c r="C22" s="21"/>
      <c r="D22" s="27">
        <v>45000</v>
      </c>
      <c r="E22" s="37">
        <f t="shared" si="0"/>
        <v>14411982.59</v>
      </c>
      <c r="F22"/>
      <c r="G22"/>
      <c r="L22"/>
      <c r="M22"/>
      <c r="N22"/>
    </row>
    <row r="23" spans="1:14" s="1" customFormat="1" ht="15" customHeight="1" x14ac:dyDescent="0.25">
      <c r="A23" s="109"/>
      <c r="B23" s="12" t="s">
        <v>258</v>
      </c>
      <c r="C23" s="21"/>
      <c r="D23" s="27">
        <v>42000</v>
      </c>
      <c r="E23" s="37">
        <f t="shared" si="0"/>
        <v>14369982.59</v>
      </c>
      <c r="F23"/>
      <c r="G23"/>
      <c r="L23"/>
      <c r="M23"/>
      <c r="N23"/>
    </row>
    <row r="24" spans="1:14" s="1" customFormat="1" ht="15" customHeight="1" x14ac:dyDescent="0.25">
      <c r="A24" s="109"/>
      <c r="B24" s="12" t="s">
        <v>259</v>
      </c>
      <c r="C24" s="21"/>
      <c r="D24" s="27">
        <v>38000</v>
      </c>
      <c r="E24" s="37">
        <f t="shared" si="0"/>
        <v>14331982.59</v>
      </c>
      <c r="F24"/>
      <c r="G24"/>
      <c r="L24"/>
      <c r="M24"/>
      <c r="N24"/>
    </row>
    <row r="25" spans="1:14" s="1" customFormat="1" ht="15" customHeight="1" x14ac:dyDescent="0.25">
      <c r="A25" s="109"/>
      <c r="B25" s="12" t="s">
        <v>260</v>
      </c>
      <c r="C25" s="21"/>
      <c r="D25" s="27">
        <v>29000</v>
      </c>
      <c r="E25" s="37">
        <f t="shared" si="0"/>
        <v>14302982.59</v>
      </c>
      <c r="F25"/>
      <c r="G25"/>
      <c r="L25"/>
      <c r="M25"/>
      <c r="N25"/>
    </row>
    <row r="26" spans="1:14" s="1" customFormat="1" ht="15" customHeight="1" x14ac:dyDescent="0.25">
      <c r="A26" s="109"/>
      <c r="B26" s="12" t="s">
        <v>261</v>
      </c>
      <c r="C26" s="21"/>
      <c r="D26" s="27">
        <v>30000</v>
      </c>
      <c r="E26" s="37">
        <f t="shared" si="0"/>
        <v>14272982.59</v>
      </c>
      <c r="F26"/>
      <c r="G26"/>
      <c r="L26"/>
      <c r="M26"/>
      <c r="N26"/>
    </row>
    <row r="27" spans="1:14" s="1" customFormat="1" ht="15" customHeight="1" x14ac:dyDescent="0.25">
      <c r="A27" s="109"/>
      <c r="B27" s="12" t="s">
        <v>262</v>
      </c>
      <c r="C27" s="21"/>
      <c r="D27" s="27">
        <v>70000</v>
      </c>
      <c r="E27" s="37">
        <f t="shared" si="0"/>
        <v>14202982.59</v>
      </c>
      <c r="F27"/>
      <c r="G27"/>
      <c r="L27"/>
      <c r="M27"/>
      <c r="N27"/>
    </row>
    <row r="28" spans="1:14" s="1" customFormat="1" ht="15" customHeight="1" x14ac:dyDescent="0.25">
      <c r="A28" s="109"/>
      <c r="B28" s="12" t="s">
        <v>263</v>
      </c>
      <c r="C28" s="21"/>
      <c r="D28" s="27">
        <v>500000</v>
      </c>
      <c r="E28" s="37">
        <f t="shared" si="0"/>
        <v>13702982.59</v>
      </c>
      <c r="F28"/>
      <c r="G28"/>
      <c r="L28"/>
      <c r="M28"/>
      <c r="N28"/>
    </row>
    <row r="29" spans="1:14" s="1" customFormat="1" ht="15" customHeight="1" x14ac:dyDescent="0.25">
      <c r="A29" s="109"/>
      <c r="B29" s="12" t="s">
        <v>264</v>
      </c>
      <c r="C29" s="21"/>
      <c r="D29" s="27">
        <v>70000</v>
      </c>
      <c r="E29" s="37">
        <f t="shared" si="0"/>
        <v>13632982.59</v>
      </c>
      <c r="F29"/>
      <c r="G29"/>
      <c r="L29"/>
      <c r="M29"/>
      <c r="N29"/>
    </row>
    <row r="30" spans="1:14" s="1" customFormat="1" ht="15" customHeight="1" x14ac:dyDescent="0.25">
      <c r="A30" s="109"/>
      <c r="B30" s="12" t="s">
        <v>265</v>
      </c>
      <c r="C30" s="21"/>
      <c r="D30" s="27">
        <v>2000000</v>
      </c>
      <c r="E30" s="37">
        <f t="shared" si="0"/>
        <v>11632982.59</v>
      </c>
      <c r="F30"/>
      <c r="G30"/>
      <c r="L30"/>
      <c r="M30"/>
      <c r="N30"/>
    </row>
    <row r="31" spans="1:14" s="1" customFormat="1" ht="15" customHeight="1" x14ac:dyDescent="0.25">
      <c r="A31" s="109"/>
      <c r="B31" s="12" t="s">
        <v>266</v>
      </c>
      <c r="C31" s="21"/>
      <c r="D31" s="27">
        <v>21200</v>
      </c>
      <c r="E31" s="37">
        <f t="shared" si="0"/>
        <v>11611782.59</v>
      </c>
      <c r="F31"/>
      <c r="G31" s="20"/>
      <c r="L31"/>
      <c r="M31"/>
      <c r="N31"/>
    </row>
    <row r="32" spans="1:14" s="1" customFormat="1" ht="15" customHeight="1" x14ac:dyDescent="0.25">
      <c r="A32" s="109"/>
      <c r="B32" s="12" t="s">
        <v>267</v>
      </c>
      <c r="C32" s="21">
        <v>5000000</v>
      </c>
      <c r="D32" s="27"/>
      <c r="E32" s="37">
        <f t="shared" si="0"/>
        <v>16611782.59</v>
      </c>
      <c r="F32"/>
      <c r="G32" s="20"/>
      <c r="L32"/>
      <c r="M32"/>
      <c r="N32"/>
    </row>
    <row r="33" spans="1:14" s="1" customFormat="1" ht="15" customHeight="1" x14ac:dyDescent="0.25">
      <c r="A33" s="109"/>
      <c r="B33" s="12" t="s">
        <v>268</v>
      </c>
      <c r="C33" s="21"/>
      <c r="D33" s="27">
        <v>750000</v>
      </c>
      <c r="E33" s="37">
        <f t="shared" si="0"/>
        <v>15861782.59</v>
      </c>
      <c r="F33"/>
      <c r="G33"/>
      <c r="L33"/>
      <c r="M33"/>
      <c r="N33"/>
    </row>
    <row r="34" spans="1:14" s="1" customFormat="1" ht="15" customHeight="1" x14ac:dyDescent="0.25">
      <c r="A34" s="109"/>
      <c r="B34" s="12"/>
      <c r="C34" s="21"/>
      <c r="D34" s="27"/>
      <c r="E34" s="37">
        <f t="shared" si="0"/>
        <v>15861782.59</v>
      </c>
      <c r="F34"/>
      <c r="G34"/>
      <c r="L34"/>
      <c r="M34"/>
      <c r="N34"/>
    </row>
    <row r="35" spans="1:14" s="1" customFormat="1" ht="15" customHeight="1" x14ac:dyDescent="0.25">
      <c r="A35" s="109"/>
      <c r="B35" s="12"/>
      <c r="C35" s="21"/>
      <c r="D35" s="27"/>
      <c r="E35" s="37">
        <f t="shared" si="0"/>
        <v>15861782.59</v>
      </c>
      <c r="F35"/>
      <c r="G35" s="20"/>
      <c r="L35"/>
      <c r="M35"/>
      <c r="N35"/>
    </row>
    <row r="36" spans="1:14" s="1" customFormat="1" ht="15" customHeight="1" x14ac:dyDescent="0.25">
      <c r="A36" s="13"/>
      <c r="B36" s="14"/>
      <c r="C36" s="30"/>
      <c r="D36" s="30"/>
      <c r="E36" s="30"/>
      <c r="F36"/>
      <c r="G36"/>
    </row>
    <row r="37" spans="1:14" s="1" customFormat="1" ht="15" customHeight="1" thickBot="1" x14ac:dyDescent="0.3">
      <c r="A37" s="13"/>
      <c r="B37"/>
      <c r="C37" s="30"/>
      <c r="D37" s="30"/>
      <c r="E37" s="38"/>
      <c r="F37"/>
      <c r="G37"/>
    </row>
    <row r="38" spans="1:14" s="1" customFormat="1" ht="15" customHeight="1" thickBot="1" x14ac:dyDescent="0.3">
      <c r="A38" s="99" t="s">
        <v>270</v>
      </c>
      <c r="B38" s="100"/>
      <c r="C38" s="100"/>
      <c r="D38" s="100"/>
      <c r="E38" s="101"/>
      <c r="F38"/>
      <c r="G38"/>
    </row>
    <row r="39" spans="1:14" s="1" customFormat="1" ht="15" customHeight="1" x14ac:dyDescent="0.25">
      <c r="A39" s="112" t="s">
        <v>9</v>
      </c>
      <c r="B39" s="3" t="s">
        <v>269</v>
      </c>
      <c r="C39" s="91">
        <v>606086.1100000001</v>
      </c>
      <c r="D39" s="24"/>
      <c r="E39" s="36">
        <f>+C39-D39</f>
        <v>606086.1100000001</v>
      </c>
      <c r="F39"/>
      <c r="G39"/>
    </row>
    <row r="40" spans="1:14" s="1" customFormat="1" ht="15" customHeight="1" x14ac:dyDescent="0.25">
      <c r="A40" s="113"/>
      <c r="B40" s="19" t="s">
        <v>277</v>
      </c>
      <c r="C40" s="50"/>
      <c r="D40" s="50">
        <v>12000</v>
      </c>
      <c r="E40" s="39">
        <f>+E39+C40-D40</f>
        <v>594086.1100000001</v>
      </c>
      <c r="F40"/>
      <c r="G40"/>
    </row>
    <row r="41" spans="1:14" s="1" customFormat="1" ht="15" customHeight="1" x14ac:dyDescent="0.25">
      <c r="A41" s="113"/>
      <c r="B41" s="19" t="s">
        <v>278</v>
      </c>
      <c r="C41" s="50"/>
      <c r="D41" s="50">
        <v>8000</v>
      </c>
      <c r="E41" s="39">
        <f t="shared" ref="E41:E46" si="1">+E40+C41-D41</f>
        <v>586086.1100000001</v>
      </c>
      <c r="F41"/>
      <c r="G41"/>
    </row>
    <row r="42" spans="1:14" s="1" customFormat="1" ht="15" customHeight="1" x14ac:dyDescent="0.25">
      <c r="A42" s="113"/>
      <c r="B42" s="19" t="s">
        <v>279</v>
      </c>
      <c r="C42" s="50"/>
      <c r="D42" s="50">
        <v>2175</v>
      </c>
      <c r="E42" s="39">
        <f t="shared" si="1"/>
        <v>583911.1100000001</v>
      </c>
      <c r="F42"/>
      <c r="G42"/>
    </row>
    <row r="43" spans="1:14" s="1" customFormat="1" ht="15" customHeight="1" x14ac:dyDescent="0.25">
      <c r="A43" s="113"/>
      <c r="B43" s="19" t="s">
        <v>280</v>
      </c>
      <c r="C43" s="50"/>
      <c r="D43" s="50">
        <v>4000</v>
      </c>
      <c r="E43" s="39">
        <f t="shared" si="1"/>
        <v>579911.1100000001</v>
      </c>
      <c r="F43"/>
      <c r="G43"/>
    </row>
    <row r="44" spans="1:14" s="1" customFormat="1" ht="15" customHeight="1" x14ac:dyDescent="0.25">
      <c r="A44" s="113"/>
      <c r="B44" s="19" t="s">
        <v>281</v>
      </c>
      <c r="C44" s="50"/>
      <c r="D44" s="50">
        <v>25000</v>
      </c>
      <c r="E44" s="39">
        <f t="shared" si="1"/>
        <v>554911.1100000001</v>
      </c>
      <c r="F44"/>
      <c r="G44"/>
    </row>
    <row r="45" spans="1:14" s="1" customFormat="1" ht="15" customHeight="1" x14ac:dyDescent="0.25">
      <c r="A45" s="113"/>
      <c r="B45" s="19" t="s">
        <v>282</v>
      </c>
      <c r="C45" s="50"/>
      <c r="D45" s="50">
        <v>112890</v>
      </c>
      <c r="E45" s="39">
        <f t="shared" si="1"/>
        <v>442021.1100000001</v>
      </c>
      <c r="F45"/>
      <c r="G45"/>
    </row>
    <row r="46" spans="1:14" s="1" customFormat="1" ht="15" customHeight="1" x14ac:dyDescent="0.25">
      <c r="A46" s="113"/>
      <c r="B46" s="19" t="s">
        <v>103</v>
      </c>
      <c r="C46" s="50"/>
      <c r="D46" s="50">
        <v>102050</v>
      </c>
      <c r="E46" s="39">
        <f t="shared" si="1"/>
        <v>339971.1100000001</v>
      </c>
      <c r="F46"/>
      <c r="G46"/>
    </row>
    <row r="47" spans="1:14" s="1" customFormat="1" ht="15" customHeight="1" x14ac:dyDescent="0.25">
      <c r="A47" s="113"/>
      <c r="B47" s="19"/>
      <c r="C47" s="50"/>
      <c r="D47" s="50"/>
      <c r="E47" s="39"/>
      <c r="F47"/>
      <c r="G47"/>
    </row>
    <row r="48" spans="1:14" s="1" customFormat="1" ht="15" customHeight="1" x14ac:dyDescent="0.25">
      <c r="A48" s="113"/>
      <c r="B48" s="19"/>
      <c r="C48" s="50"/>
      <c r="D48" s="50"/>
      <c r="E48" s="39"/>
      <c r="F48"/>
      <c r="G48"/>
    </row>
    <row r="49" spans="1:8" s="1" customFormat="1" ht="15" customHeight="1" x14ac:dyDescent="0.25">
      <c r="A49" s="113"/>
      <c r="B49" s="19"/>
      <c r="C49" s="50"/>
      <c r="D49" s="50"/>
      <c r="E49" s="39"/>
      <c r="F49"/>
      <c r="G49"/>
    </row>
    <row r="50" spans="1:8" s="1" customFormat="1" ht="15" customHeight="1" x14ac:dyDescent="0.25">
      <c r="A50" s="113"/>
      <c r="B50" s="19"/>
      <c r="C50" s="50"/>
      <c r="D50" s="50"/>
      <c r="E50" s="39"/>
      <c r="F50"/>
      <c r="G50"/>
    </row>
    <row r="51" spans="1:8" s="1" customFormat="1" ht="15" customHeight="1" x14ac:dyDescent="0.25">
      <c r="A51"/>
      <c r="B51"/>
      <c r="C51" s="22"/>
      <c r="D51" s="32"/>
      <c r="E51" s="32"/>
      <c r="F51"/>
      <c r="G51"/>
    </row>
    <row r="52" spans="1:8" s="1" customFormat="1" ht="15" customHeight="1" thickBot="1" x14ac:dyDescent="0.3">
      <c r="A52" s="115" t="s">
        <v>270</v>
      </c>
      <c r="B52" s="115"/>
      <c r="C52" s="115"/>
      <c r="D52" s="115"/>
      <c r="E52" s="115"/>
      <c r="F52"/>
      <c r="G52"/>
      <c r="H52" s="10"/>
    </row>
    <row r="53" spans="1:8" s="1" customFormat="1" ht="15" customHeight="1" x14ac:dyDescent="0.25">
      <c r="A53" s="112" t="s">
        <v>10</v>
      </c>
      <c r="B53" s="19" t="s">
        <v>272</v>
      </c>
      <c r="C53" s="26">
        <v>88000</v>
      </c>
      <c r="D53" s="88"/>
      <c r="E53" s="36"/>
      <c r="F53"/>
      <c r="G53"/>
      <c r="H53" s="10"/>
    </row>
    <row r="54" spans="1:8" s="1" customFormat="1" ht="15" customHeight="1" x14ac:dyDescent="0.25">
      <c r="A54" s="113"/>
      <c r="B54" s="12" t="s">
        <v>273</v>
      </c>
      <c r="C54" s="26">
        <v>500000</v>
      </c>
      <c r="D54" s="50"/>
      <c r="E54" s="37"/>
      <c r="F54"/>
      <c r="G54"/>
      <c r="H54" s="10"/>
    </row>
    <row r="55" spans="1:8" s="1" customFormat="1" ht="15" customHeight="1" x14ac:dyDescent="0.25">
      <c r="A55" s="113"/>
      <c r="B55" s="12" t="s">
        <v>274</v>
      </c>
      <c r="C55" s="26">
        <v>700000</v>
      </c>
      <c r="D55" s="50"/>
      <c r="E55" s="37"/>
      <c r="F55"/>
      <c r="G55"/>
      <c r="H55" s="10"/>
    </row>
    <row r="56" spans="1:8" s="1" customFormat="1" ht="15" customHeight="1" thickBot="1" x14ac:dyDescent="0.3">
      <c r="A56" s="114"/>
      <c r="B56" s="16"/>
      <c r="C56" s="33"/>
      <c r="D56" s="33"/>
      <c r="E56" s="41"/>
      <c r="F56"/>
      <c r="G56"/>
    </row>
    <row r="57" spans="1:8" s="1" customFormat="1" ht="15" customHeight="1" x14ac:dyDescent="0.25">
      <c r="A57"/>
      <c r="B57"/>
      <c r="C57" s="22"/>
      <c r="D57" s="22"/>
      <c r="E57" s="22"/>
      <c r="F57"/>
      <c r="G57"/>
      <c r="H57" s="10"/>
    </row>
    <row r="58" spans="1:8" s="1" customFormat="1" ht="15" customHeight="1" x14ac:dyDescent="0.25">
      <c r="A58"/>
      <c r="B58"/>
      <c r="C58" s="22"/>
      <c r="D58" s="22"/>
      <c r="E58" s="22"/>
      <c r="F58"/>
      <c r="G58"/>
      <c r="H58" s="10"/>
    </row>
    <row r="59" spans="1:8" s="1" customFormat="1" ht="15" customHeight="1" thickBot="1" x14ac:dyDescent="0.3">
      <c r="A59"/>
      <c r="B59"/>
      <c r="C59" s="22"/>
      <c r="D59" s="22"/>
      <c r="E59" s="22"/>
      <c r="F59"/>
    </row>
    <row r="60" spans="1:8" s="1" customFormat="1" ht="15" customHeight="1" thickBot="1" x14ac:dyDescent="0.3">
      <c r="A60"/>
      <c r="B60" s="99" t="s">
        <v>202</v>
      </c>
      <c r="C60" s="100"/>
      <c r="D60" s="100"/>
      <c r="E60" s="101"/>
      <c r="F60"/>
    </row>
    <row r="61" spans="1:8" s="1" customFormat="1" ht="15" customHeight="1" x14ac:dyDescent="0.25">
      <c r="A61"/>
      <c r="B61" s="3" t="s">
        <v>203</v>
      </c>
      <c r="C61" s="11">
        <v>98.99</v>
      </c>
      <c r="D61" s="24"/>
      <c r="E61" s="36">
        <f>+C61-D61</f>
        <v>98.99</v>
      </c>
      <c r="F61"/>
      <c r="G61" s="102" t="s">
        <v>11</v>
      </c>
      <c r="H61" s="103"/>
    </row>
    <row r="62" spans="1:8" s="1" customFormat="1" ht="15" customHeight="1" x14ac:dyDescent="0.25">
      <c r="A62"/>
      <c r="B62" s="6" t="s">
        <v>204</v>
      </c>
      <c r="C62" s="11">
        <v>50954.8</v>
      </c>
      <c r="D62" s="26"/>
      <c r="E62" s="39">
        <f t="shared" ref="E62:E67" si="2">+C62-D62+E61</f>
        <v>51053.79</v>
      </c>
      <c r="F62"/>
      <c r="G62" s="4" t="s">
        <v>12</v>
      </c>
      <c r="H62" s="11">
        <v>98.99</v>
      </c>
    </row>
    <row r="63" spans="1:8" s="1" customFormat="1" ht="15" customHeight="1" x14ac:dyDescent="0.25">
      <c r="A63"/>
      <c r="B63" s="6" t="s">
        <v>205</v>
      </c>
      <c r="C63" s="11">
        <v>2522.2199999999998</v>
      </c>
      <c r="D63" s="26"/>
      <c r="E63" s="39">
        <f t="shared" si="2"/>
        <v>53576.01</v>
      </c>
      <c r="F63"/>
      <c r="G63" s="4" t="s">
        <v>13</v>
      </c>
      <c r="H63" s="11">
        <v>2896487.8</v>
      </c>
    </row>
    <row r="64" spans="1:8" s="1" customFormat="1" ht="15" customHeight="1" x14ac:dyDescent="0.25">
      <c r="A64"/>
      <c r="B64" s="67" t="s">
        <v>271</v>
      </c>
      <c r="C64" s="90">
        <v>2845533</v>
      </c>
      <c r="D64" s="11"/>
      <c r="E64" s="39">
        <f t="shared" si="2"/>
        <v>2899109.01</v>
      </c>
      <c r="F64"/>
      <c r="G64" s="4" t="s">
        <v>14</v>
      </c>
      <c r="H64" s="11">
        <v>2522.2199999999998</v>
      </c>
    </row>
    <row r="65" spans="1:14" s="1" customFormat="1" ht="15" customHeight="1" x14ac:dyDescent="0.25">
      <c r="A65"/>
      <c r="B65" s="89"/>
      <c r="C65" s="26"/>
      <c r="D65" s="21"/>
      <c r="E65" s="39">
        <f t="shared" si="2"/>
        <v>2899109.01</v>
      </c>
      <c r="F65"/>
      <c r="G65" s="8" t="s">
        <v>8</v>
      </c>
      <c r="H65" s="11">
        <f>SUM(H62:H64)</f>
        <v>2899109.0100000002</v>
      </c>
    </row>
    <row r="66" spans="1:14" s="1" customFormat="1" x14ac:dyDescent="0.25">
      <c r="A66"/>
      <c r="B66" s="12"/>
      <c r="C66" s="45"/>
      <c r="D66" s="45"/>
      <c r="E66" s="39">
        <f t="shared" si="2"/>
        <v>2899109.01</v>
      </c>
      <c r="F66"/>
      <c r="G66"/>
    </row>
    <row r="67" spans="1:14" s="1" customFormat="1" ht="15.75" thickBot="1" x14ac:dyDescent="0.3">
      <c r="A67"/>
      <c r="B67" s="15"/>
      <c r="C67" s="47"/>
      <c r="D67" s="47"/>
      <c r="E67" s="40">
        <f t="shared" si="2"/>
        <v>2899109.01</v>
      </c>
      <c r="F67"/>
      <c r="G67"/>
    </row>
    <row r="68" spans="1:14" s="1" customFormat="1" x14ac:dyDescent="0.25">
      <c r="A68"/>
      <c r="B68"/>
      <c r="C68" s="22"/>
      <c r="D68" s="22"/>
      <c r="E68" s="22"/>
      <c r="F68"/>
      <c r="G68"/>
    </row>
    <row r="69" spans="1:14" s="1" customFormat="1" x14ac:dyDescent="0.25">
      <c r="A69"/>
      <c r="B69"/>
      <c r="C69" s="20"/>
      <c r="D69" s="22"/>
      <c r="E69" s="22"/>
      <c r="F69"/>
      <c r="G69"/>
    </row>
    <row r="70" spans="1:14" s="1" customFormat="1" x14ac:dyDescent="0.25">
      <c r="A70"/>
      <c r="B70"/>
      <c r="C70" s="20"/>
      <c r="D70" s="22"/>
      <c r="E70" s="22"/>
      <c r="F70"/>
      <c r="G70"/>
    </row>
    <row r="71" spans="1:14" s="1" customFormat="1" x14ac:dyDescent="0.25">
      <c r="A71"/>
      <c r="B71"/>
      <c r="C71" s="20"/>
      <c r="D71" s="22"/>
      <c r="E71" s="22"/>
      <c r="F71"/>
      <c r="G71"/>
    </row>
    <row r="72" spans="1:14" s="1" customFormat="1" x14ac:dyDescent="0.25">
      <c r="A72"/>
      <c r="B72"/>
      <c r="C72" s="20"/>
      <c r="D72" s="22"/>
      <c r="E72" s="22"/>
      <c r="F72"/>
      <c r="G72"/>
    </row>
    <row r="73" spans="1:14" s="1" customFormat="1" x14ac:dyDescent="0.25">
      <c r="A73"/>
      <c r="B73"/>
      <c r="C73" s="20"/>
      <c r="D73" s="22"/>
      <c r="E73" s="22"/>
      <c r="F73"/>
      <c r="G73"/>
    </row>
    <row r="74" spans="1:14" s="1" customFormat="1" x14ac:dyDescent="0.25">
      <c r="A74"/>
      <c r="B74"/>
      <c r="C74" s="20"/>
      <c r="D74" s="22"/>
      <c r="E74" s="22"/>
      <c r="F74"/>
      <c r="G74"/>
    </row>
    <row r="75" spans="1:14" s="1" customFormat="1" x14ac:dyDescent="0.25">
      <c r="A75"/>
      <c r="B75"/>
      <c r="C75" s="20"/>
      <c r="D75" s="22"/>
      <c r="E75" s="22"/>
      <c r="F75"/>
      <c r="G75"/>
    </row>
    <row r="76" spans="1:14" s="1" customFormat="1" x14ac:dyDescent="0.25">
      <c r="A76"/>
      <c r="B76"/>
      <c r="C76" s="20"/>
      <c r="D76" s="22"/>
      <c r="E76" s="22"/>
      <c r="F76"/>
      <c r="G76"/>
    </row>
    <row r="77" spans="1:14" s="1" customFormat="1" x14ac:dyDescent="0.25">
      <c r="A77"/>
      <c r="B77"/>
      <c r="C77" s="20"/>
      <c r="D77" s="22"/>
      <c r="E77" s="22"/>
      <c r="F77"/>
      <c r="G77"/>
    </row>
    <row r="78" spans="1:14" s="1" customFormat="1" x14ac:dyDescent="0.25">
      <c r="A78"/>
      <c r="B78"/>
      <c r="C78" s="20"/>
      <c r="D78" s="22"/>
      <c r="E78" s="22"/>
      <c r="F78"/>
      <c r="G78"/>
      <c r="L78"/>
      <c r="M78"/>
      <c r="N78"/>
    </row>
  </sheetData>
  <mergeCells count="8">
    <mergeCell ref="B60:E60"/>
    <mergeCell ref="G61:H61"/>
    <mergeCell ref="A2:E2"/>
    <mergeCell ref="A4:A35"/>
    <mergeCell ref="A38:E38"/>
    <mergeCell ref="A39:A50"/>
    <mergeCell ref="A52:E52"/>
    <mergeCell ref="A53:A56"/>
  </mergeCells>
  <pageMargins left="0.25" right="0.25" top="0.75" bottom="0.75" header="0.3" footer="0.3"/>
  <pageSetup paperSize="9" scale="5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639AF-0C97-4310-8DE5-9334792BE125}">
  <sheetPr>
    <pageSetUpPr fitToPage="1"/>
  </sheetPr>
  <dimension ref="A1:N97"/>
  <sheetViews>
    <sheetView topLeftCell="A19" zoomScale="70" zoomScaleNormal="70" workbookViewId="0">
      <selection activeCell="E63" sqref="E63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39.85546875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313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59">
        <v>13640681.83</v>
      </c>
      <c r="D4" s="24"/>
      <c r="E4" s="36">
        <f>+C4-D4</f>
        <v>13640681.83</v>
      </c>
      <c r="G4" s="4" t="s">
        <v>4</v>
      </c>
      <c r="H4" s="21">
        <v>296681.83</v>
      </c>
    </row>
    <row r="5" spans="1:14" ht="15" customHeight="1" x14ac:dyDescent="0.25">
      <c r="A5" s="109"/>
      <c r="B5" s="5" t="s">
        <v>195</v>
      </c>
      <c r="C5" s="59">
        <v>37038.46</v>
      </c>
      <c r="D5" s="25"/>
      <c r="E5" s="37">
        <f>+C5-D5+E4</f>
        <v>13677720.290000001</v>
      </c>
      <c r="G5" s="4" t="s">
        <v>5</v>
      </c>
      <c r="H5" s="59">
        <v>38305.99</v>
      </c>
    </row>
    <row r="6" spans="1:14" ht="15" customHeight="1" x14ac:dyDescent="0.25">
      <c r="A6" s="109"/>
      <c r="B6" s="6" t="s">
        <v>196</v>
      </c>
      <c r="C6" s="60">
        <v>2170259.4900000002</v>
      </c>
      <c r="D6" s="26"/>
      <c r="E6" s="37">
        <f t="shared" ref="E6:E48" si="0">+C6-D6+E5</f>
        <v>15847979.780000001</v>
      </c>
      <c r="G6" s="4" t="s">
        <v>6</v>
      </c>
      <c r="H6" s="60">
        <v>4040259.49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15860201.090000002</v>
      </c>
      <c r="G7" s="4" t="s">
        <v>7</v>
      </c>
      <c r="H7" s="59">
        <v>12221.31</v>
      </c>
      <c r="L7" s="20"/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15860810.920000002</v>
      </c>
      <c r="G8" s="4" t="s">
        <v>15</v>
      </c>
      <c r="H8" s="59">
        <v>609.83000000000004</v>
      </c>
      <c r="L8" s="20"/>
    </row>
    <row r="9" spans="1:14" ht="15" customHeight="1" x14ac:dyDescent="0.25">
      <c r="A9" s="109"/>
      <c r="B9" s="7" t="s">
        <v>199</v>
      </c>
      <c r="C9" s="11">
        <v>971.67</v>
      </c>
      <c r="D9" s="26"/>
      <c r="E9" s="37">
        <f t="shared" si="0"/>
        <v>15861782.590000002</v>
      </c>
      <c r="G9" s="4" t="s">
        <v>16</v>
      </c>
      <c r="H9" s="11">
        <v>971.67</v>
      </c>
      <c r="L9" s="20"/>
    </row>
    <row r="10" spans="1:14" ht="15" customHeight="1" x14ac:dyDescent="0.25">
      <c r="A10" s="109"/>
      <c r="B10" s="52" t="s">
        <v>263</v>
      </c>
      <c r="C10" s="26">
        <v>353615.64</v>
      </c>
      <c r="D10" s="26"/>
      <c r="E10" s="37">
        <f t="shared" si="0"/>
        <v>16215398.230000002</v>
      </c>
      <c r="G10" s="8" t="s">
        <v>8</v>
      </c>
      <c r="H10" s="9">
        <f>SUM(H4:H9)</f>
        <v>4389050.12</v>
      </c>
      <c r="L10" s="20"/>
    </row>
    <row r="11" spans="1:14" ht="15" customHeight="1" x14ac:dyDescent="0.25">
      <c r="A11" s="109"/>
      <c r="B11" s="52" t="s">
        <v>306</v>
      </c>
      <c r="C11" s="26">
        <v>0</v>
      </c>
      <c r="D11" s="28">
        <v>1000000</v>
      </c>
      <c r="E11" s="37">
        <f t="shared" si="0"/>
        <v>15215398.230000002</v>
      </c>
      <c r="H11" s="10"/>
      <c r="L11" s="20"/>
    </row>
    <row r="12" spans="1:14" s="1" customFormat="1" ht="15" customHeight="1" x14ac:dyDescent="0.25">
      <c r="A12" s="109"/>
      <c r="B12" s="12" t="s">
        <v>291</v>
      </c>
      <c r="C12" s="21">
        <v>0</v>
      </c>
      <c r="D12" s="27">
        <v>200000</v>
      </c>
      <c r="E12" s="37">
        <f t="shared" si="0"/>
        <v>15015398.230000002</v>
      </c>
      <c r="F12"/>
      <c r="G12"/>
      <c r="L12" s="20"/>
      <c r="M12"/>
      <c r="N12"/>
    </row>
    <row r="13" spans="1:14" s="1" customFormat="1" ht="15" customHeight="1" x14ac:dyDescent="0.25">
      <c r="A13" s="109"/>
      <c r="B13" s="12" t="s">
        <v>310</v>
      </c>
      <c r="C13" s="21">
        <v>0</v>
      </c>
      <c r="D13" s="27">
        <v>500000</v>
      </c>
      <c r="E13" s="37">
        <f t="shared" si="0"/>
        <v>14515398.230000002</v>
      </c>
      <c r="F13"/>
      <c r="G13"/>
      <c r="L13" s="20"/>
      <c r="M13"/>
      <c r="N13"/>
    </row>
    <row r="14" spans="1:14" s="1" customFormat="1" ht="15" customHeight="1" x14ac:dyDescent="0.25">
      <c r="A14" s="109"/>
      <c r="B14" s="12" t="s">
        <v>292</v>
      </c>
      <c r="C14" s="21">
        <v>0</v>
      </c>
      <c r="D14" s="27">
        <v>50000</v>
      </c>
      <c r="E14" s="37">
        <f t="shared" si="0"/>
        <v>14465398.230000002</v>
      </c>
      <c r="F14"/>
      <c r="G14"/>
      <c r="L14"/>
      <c r="M14"/>
      <c r="N14"/>
    </row>
    <row r="15" spans="1:14" s="1" customFormat="1" ht="15" customHeight="1" x14ac:dyDescent="0.25">
      <c r="A15" s="109"/>
      <c r="B15" s="12" t="s">
        <v>293</v>
      </c>
      <c r="C15" s="21">
        <v>0</v>
      </c>
      <c r="D15" s="27">
        <v>1151593.07</v>
      </c>
      <c r="E15" s="37">
        <f t="shared" si="0"/>
        <v>13313805.160000002</v>
      </c>
      <c r="F15"/>
      <c r="G15"/>
      <c r="L15"/>
      <c r="M15"/>
      <c r="N15"/>
    </row>
    <row r="16" spans="1:14" s="1" customFormat="1" ht="15" customHeight="1" x14ac:dyDescent="0.25">
      <c r="A16" s="109"/>
      <c r="B16" s="12" t="s">
        <v>294</v>
      </c>
      <c r="C16" s="21">
        <v>0</v>
      </c>
      <c r="D16" s="27">
        <v>400000</v>
      </c>
      <c r="E16" s="37">
        <f t="shared" si="0"/>
        <v>12913805.160000002</v>
      </c>
      <c r="F16"/>
      <c r="G16"/>
      <c r="L16"/>
      <c r="M16"/>
      <c r="N16"/>
    </row>
    <row r="17" spans="1:14" s="1" customFormat="1" ht="15" customHeight="1" x14ac:dyDescent="0.25">
      <c r="A17" s="109"/>
      <c r="B17" s="12" t="s">
        <v>295</v>
      </c>
      <c r="C17" s="21">
        <v>0</v>
      </c>
      <c r="D17" s="27">
        <v>150000</v>
      </c>
      <c r="E17" s="37">
        <f t="shared" si="0"/>
        <v>12763805.160000002</v>
      </c>
      <c r="F17"/>
      <c r="G17"/>
      <c r="L17"/>
      <c r="M17"/>
      <c r="N17"/>
    </row>
    <row r="18" spans="1:14" s="1" customFormat="1" ht="15" customHeight="1" x14ac:dyDescent="0.25">
      <c r="A18" s="109"/>
      <c r="B18" s="12" t="s">
        <v>296</v>
      </c>
      <c r="C18" s="21">
        <v>0</v>
      </c>
      <c r="D18" s="27">
        <v>100000</v>
      </c>
      <c r="E18" s="37">
        <f t="shared" si="0"/>
        <v>12663805.160000002</v>
      </c>
      <c r="F18"/>
      <c r="G18"/>
      <c r="L18"/>
      <c r="M18"/>
      <c r="N18"/>
    </row>
    <row r="19" spans="1:14" s="1" customFormat="1" ht="15" customHeight="1" x14ac:dyDescent="0.25">
      <c r="A19" s="109"/>
      <c r="B19" s="12" t="s">
        <v>297</v>
      </c>
      <c r="C19" s="21">
        <v>0</v>
      </c>
      <c r="D19" s="27">
        <v>2500000</v>
      </c>
      <c r="E19" s="37">
        <f t="shared" si="0"/>
        <v>10163805.160000002</v>
      </c>
      <c r="F19"/>
      <c r="G19"/>
      <c r="L19"/>
      <c r="M19"/>
      <c r="N19"/>
    </row>
    <row r="20" spans="1:14" s="1" customFormat="1" ht="15" customHeight="1" x14ac:dyDescent="0.25">
      <c r="A20" s="109"/>
      <c r="B20" s="12" t="s">
        <v>226</v>
      </c>
      <c r="C20" s="21">
        <v>0</v>
      </c>
      <c r="D20" s="27">
        <v>2000000</v>
      </c>
      <c r="E20" s="37">
        <f t="shared" si="0"/>
        <v>8163805.160000002</v>
      </c>
      <c r="F20"/>
      <c r="G20"/>
      <c r="L20"/>
      <c r="M20"/>
      <c r="N20"/>
    </row>
    <row r="21" spans="1:14" s="1" customFormat="1" ht="15" customHeight="1" x14ac:dyDescent="0.25">
      <c r="A21" s="109"/>
      <c r="B21" s="12" t="s">
        <v>298</v>
      </c>
      <c r="C21" s="21">
        <v>0</v>
      </c>
      <c r="D21" s="27">
        <v>385000.39</v>
      </c>
      <c r="E21" s="37">
        <f t="shared" si="0"/>
        <v>7778804.7700000023</v>
      </c>
      <c r="F21"/>
      <c r="G21"/>
      <c r="L21"/>
      <c r="M21"/>
      <c r="N21"/>
    </row>
    <row r="22" spans="1:14" s="1" customFormat="1" ht="15" customHeight="1" x14ac:dyDescent="0.25">
      <c r="A22" s="109"/>
      <c r="B22" s="12" t="s">
        <v>223</v>
      </c>
      <c r="C22" s="21">
        <v>0</v>
      </c>
      <c r="D22" s="27">
        <v>1160000</v>
      </c>
      <c r="E22" s="37">
        <f t="shared" si="0"/>
        <v>6618804.7700000023</v>
      </c>
      <c r="F22"/>
      <c r="G22"/>
      <c r="L22"/>
      <c r="M22"/>
      <c r="N22"/>
    </row>
    <row r="23" spans="1:14" s="1" customFormat="1" ht="15" customHeight="1" x14ac:dyDescent="0.25">
      <c r="A23" s="109"/>
      <c r="B23" s="12" t="s">
        <v>153</v>
      </c>
      <c r="C23" s="21">
        <v>0</v>
      </c>
      <c r="D23" s="27">
        <v>1750000</v>
      </c>
      <c r="E23" s="37">
        <f t="shared" si="0"/>
        <v>4868804.7700000023</v>
      </c>
      <c r="F23"/>
      <c r="G23"/>
      <c r="L23"/>
      <c r="M23"/>
      <c r="N23"/>
    </row>
    <row r="24" spans="1:14" s="1" customFormat="1" ht="15" customHeight="1" x14ac:dyDescent="0.25">
      <c r="A24" s="109"/>
      <c r="B24" s="12" t="s">
        <v>299</v>
      </c>
      <c r="C24" s="21">
        <v>0</v>
      </c>
      <c r="D24" s="27">
        <v>201484.84</v>
      </c>
      <c r="E24" s="37">
        <f t="shared" si="0"/>
        <v>4667319.9300000025</v>
      </c>
      <c r="F24"/>
      <c r="G24"/>
      <c r="L24"/>
      <c r="M24"/>
      <c r="N24"/>
    </row>
    <row r="25" spans="1:14" s="1" customFormat="1" ht="15" customHeight="1" x14ac:dyDescent="0.25">
      <c r="A25" s="109"/>
      <c r="B25" s="12" t="s">
        <v>300</v>
      </c>
      <c r="C25" s="21">
        <v>0</v>
      </c>
      <c r="D25" s="27">
        <v>130000</v>
      </c>
      <c r="E25" s="37">
        <f t="shared" si="0"/>
        <v>4537319.9300000025</v>
      </c>
      <c r="F25"/>
      <c r="G25"/>
      <c r="L25"/>
      <c r="M25"/>
      <c r="N25"/>
    </row>
    <row r="26" spans="1:14" s="1" customFormat="1" ht="15" customHeight="1" x14ac:dyDescent="0.25">
      <c r="A26" s="109"/>
      <c r="B26" s="12" t="s">
        <v>309</v>
      </c>
      <c r="C26" s="21">
        <v>0</v>
      </c>
      <c r="D26" s="27">
        <v>300000</v>
      </c>
      <c r="E26" s="37">
        <f t="shared" si="0"/>
        <v>4237319.9300000025</v>
      </c>
      <c r="F26"/>
      <c r="G26"/>
      <c r="L26"/>
      <c r="M26"/>
      <c r="N26"/>
    </row>
    <row r="27" spans="1:14" s="1" customFormat="1" ht="15" customHeight="1" x14ac:dyDescent="0.25">
      <c r="A27" s="109"/>
      <c r="B27" s="12" t="s">
        <v>301</v>
      </c>
      <c r="C27" s="21">
        <v>0</v>
      </c>
      <c r="D27" s="27">
        <v>400000</v>
      </c>
      <c r="E27" s="37">
        <f t="shared" si="0"/>
        <v>3837319.9300000025</v>
      </c>
      <c r="F27"/>
      <c r="G27"/>
      <c r="L27"/>
      <c r="M27"/>
      <c r="N27"/>
    </row>
    <row r="28" spans="1:14" s="1" customFormat="1" ht="15" customHeight="1" x14ac:dyDescent="0.25">
      <c r="A28" s="109"/>
      <c r="B28" s="12" t="s">
        <v>302</v>
      </c>
      <c r="C28" s="21">
        <v>0</v>
      </c>
      <c r="D28" s="27">
        <v>250000</v>
      </c>
      <c r="E28" s="37">
        <f t="shared" si="0"/>
        <v>3587319.9300000025</v>
      </c>
      <c r="F28"/>
      <c r="G28"/>
      <c r="L28"/>
      <c r="M28"/>
      <c r="N28"/>
    </row>
    <row r="29" spans="1:14" s="1" customFormat="1" ht="15" customHeight="1" x14ac:dyDescent="0.25">
      <c r="A29" s="109"/>
      <c r="B29" s="12" t="s">
        <v>82</v>
      </c>
      <c r="C29" s="21">
        <v>0</v>
      </c>
      <c r="D29" s="27">
        <v>600000</v>
      </c>
      <c r="E29" s="37">
        <f t="shared" si="0"/>
        <v>2987319.9300000025</v>
      </c>
      <c r="F29"/>
      <c r="G29"/>
      <c r="L29"/>
      <c r="M29"/>
      <c r="N29"/>
    </row>
    <row r="30" spans="1:14" s="1" customFormat="1" ht="15" customHeight="1" x14ac:dyDescent="0.25">
      <c r="A30" s="109"/>
      <c r="B30" s="12" t="s">
        <v>308</v>
      </c>
      <c r="C30" s="21">
        <v>0</v>
      </c>
      <c r="D30" s="27">
        <v>173000</v>
      </c>
      <c r="E30" s="37">
        <f t="shared" si="0"/>
        <v>2814319.9300000025</v>
      </c>
      <c r="F30"/>
      <c r="G30"/>
      <c r="L30"/>
      <c r="M30"/>
      <c r="N30"/>
    </row>
    <row r="31" spans="1:14" s="1" customFormat="1" ht="15" customHeight="1" x14ac:dyDescent="0.25">
      <c r="A31" s="109"/>
      <c r="B31" s="12" t="s">
        <v>303</v>
      </c>
      <c r="C31" s="21">
        <v>0</v>
      </c>
      <c r="D31" s="27">
        <v>50000</v>
      </c>
      <c r="E31" s="37">
        <f t="shared" si="0"/>
        <v>2764319.9300000025</v>
      </c>
      <c r="F31"/>
      <c r="G31" s="20"/>
      <c r="L31"/>
      <c r="M31"/>
      <c r="N31"/>
    </row>
    <row r="32" spans="1:14" s="1" customFormat="1" ht="15" customHeight="1" x14ac:dyDescent="0.25">
      <c r="A32" s="109"/>
      <c r="B32" s="12" t="s">
        <v>304</v>
      </c>
      <c r="C32" s="21">
        <v>0</v>
      </c>
      <c r="D32" s="27">
        <v>56000</v>
      </c>
      <c r="E32" s="37">
        <f t="shared" si="0"/>
        <v>2708319.9300000025</v>
      </c>
      <c r="F32"/>
      <c r="G32" s="20"/>
      <c r="L32"/>
      <c r="M32"/>
      <c r="N32"/>
    </row>
    <row r="33" spans="1:14" s="1" customFormat="1" ht="15" customHeight="1" x14ac:dyDescent="0.25">
      <c r="A33" s="109"/>
      <c r="B33" s="12" t="s">
        <v>237</v>
      </c>
      <c r="C33" s="21">
        <v>0</v>
      </c>
      <c r="D33" s="27">
        <v>150000</v>
      </c>
      <c r="E33" s="37">
        <f t="shared" si="0"/>
        <v>2558319.9300000025</v>
      </c>
      <c r="F33"/>
      <c r="G33"/>
      <c r="L33"/>
      <c r="M33"/>
      <c r="N33"/>
    </row>
    <row r="34" spans="1:14" s="1" customFormat="1" ht="15" customHeight="1" x14ac:dyDescent="0.25">
      <c r="A34" s="109"/>
      <c r="B34" s="12" t="s">
        <v>305</v>
      </c>
      <c r="C34" s="21">
        <v>0</v>
      </c>
      <c r="D34" s="27">
        <v>40537.339999999997</v>
      </c>
      <c r="E34" s="37">
        <f t="shared" si="0"/>
        <v>2517782.5900000026</v>
      </c>
      <c r="F34"/>
      <c r="G34"/>
      <c r="L34"/>
      <c r="M34"/>
      <c r="N34"/>
    </row>
    <row r="35" spans="1:14" s="1" customFormat="1" ht="15" customHeight="1" x14ac:dyDescent="0.25">
      <c r="A35" s="109"/>
      <c r="B35" s="12" t="s">
        <v>265</v>
      </c>
      <c r="C35" s="21"/>
      <c r="D35" s="27">
        <v>200000</v>
      </c>
      <c r="E35" s="37">
        <f t="shared" si="0"/>
        <v>2317782.5900000026</v>
      </c>
      <c r="F35"/>
      <c r="G35"/>
      <c r="L35"/>
      <c r="M35"/>
      <c r="N35"/>
    </row>
    <row r="36" spans="1:14" s="1" customFormat="1" ht="15" customHeight="1" x14ac:dyDescent="0.25">
      <c r="A36" s="109"/>
      <c r="B36" s="12" t="s">
        <v>163</v>
      </c>
      <c r="C36" s="21"/>
      <c r="D36" s="27">
        <v>500000</v>
      </c>
      <c r="E36" s="37">
        <f t="shared" si="0"/>
        <v>1817782.5900000026</v>
      </c>
      <c r="F36"/>
      <c r="G36"/>
      <c r="L36"/>
      <c r="M36"/>
      <c r="N36"/>
    </row>
    <row r="37" spans="1:14" s="1" customFormat="1" ht="15" customHeight="1" x14ac:dyDescent="0.25">
      <c r="A37" s="109"/>
      <c r="B37" s="12" t="s">
        <v>307</v>
      </c>
      <c r="C37" s="21"/>
      <c r="D37" s="27">
        <v>428732.47</v>
      </c>
      <c r="E37" s="37">
        <f t="shared" si="0"/>
        <v>1389050.1200000027</v>
      </c>
      <c r="F37"/>
      <c r="G37"/>
      <c r="L37"/>
      <c r="M37"/>
      <c r="N37"/>
    </row>
    <row r="38" spans="1:14" s="1" customFormat="1" ht="15" customHeight="1" x14ac:dyDescent="0.25">
      <c r="A38" s="116"/>
      <c r="B38" s="12" t="s">
        <v>311</v>
      </c>
      <c r="C38" s="11">
        <v>5000000</v>
      </c>
      <c r="D38" s="11"/>
      <c r="E38" s="37">
        <f t="shared" si="0"/>
        <v>6389050.1200000029</v>
      </c>
      <c r="F38"/>
      <c r="G38"/>
      <c r="L38"/>
      <c r="M38"/>
      <c r="N38"/>
    </row>
    <row r="39" spans="1:14" s="1" customFormat="1" ht="15" customHeight="1" x14ac:dyDescent="0.25">
      <c r="A39" s="109"/>
      <c r="B39" s="12" t="s">
        <v>312</v>
      </c>
      <c r="C39" s="21"/>
      <c r="D39" s="27">
        <v>2000000</v>
      </c>
      <c r="E39" s="37">
        <f t="shared" si="0"/>
        <v>4389050.1200000029</v>
      </c>
      <c r="F39"/>
      <c r="G39"/>
      <c r="L39"/>
      <c r="M39"/>
      <c r="N39"/>
    </row>
    <row r="40" spans="1:14" s="1" customFormat="1" ht="15" customHeight="1" x14ac:dyDescent="0.25">
      <c r="A40" s="109"/>
      <c r="B40" s="12"/>
      <c r="C40" s="21"/>
      <c r="D40" s="27"/>
      <c r="E40" s="37">
        <f t="shared" si="0"/>
        <v>4389050.1200000029</v>
      </c>
      <c r="F40"/>
      <c r="G40"/>
      <c r="L40"/>
      <c r="M40"/>
      <c r="N40"/>
    </row>
    <row r="41" spans="1:14" s="1" customFormat="1" ht="15" customHeight="1" x14ac:dyDescent="0.25">
      <c r="A41" s="109"/>
      <c r="B41" s="12"/>
      <c r="C41" s="21"/>
      <c r="D41" s="27"/>
      <c r="E41" s="37">
        <f t="shared" si="0"/>
        <v>4389050.1200000029</v>
      </c>
      <c r="F41"/>
      <c r="G41"/>
      <c r="L41"/>
      <c r="M41"/>
      <c r="N41"/>
    </row>
    <row r="42" spans="1:14" s="1" customFormat="1" ht="15" customHeight="1" x14ac:dyDescent="0.25">
      <c r="A42" s="109"/>
      <c r="B42" s="12"/>
      <c r="C42" s="21"/>
      <c r="D42" s="27"/>
      <c r="E42" s="37">
        <f t="shared" si="0"/>
        <v>4389050.1200000029</v>
      </c>
      <c r="F42"/>
      <c r="G42"/>
      <c r="L42"/>
      <c r="M42"/>
      <c r="N42"/>
    </row>
    <row r="43" spans="1:14" s="1" customFormat="1" ht="15" customHeight="1" x14ac:dyDescent="0.25">
      <c r="A43" s="109"/>
      <c r="B43" s="12"/>
      <c r="C43" s="21"/>
      <c r="D43" s="27"/>
      <c r="E43" s="37">
        <f t="shared" si="0"/>
        <v>4389050.1200000029</v>
      </c>
      <c r="F43"/>
      <c r="G43"/>
      <c r="L43"/>
      <c r="M43"/>
      <c r="N43"/>
    </row>
    <row r="44" spans="1:14" s="1" customFormat="1" ht="15" customHeight="1" x14ac:dyDescent="0.25">
      <c r="A44" s="109"/>
      <c r="B44" s="12"/>
      <c r="C44" s="21"/>
      <c r="D44" s="27"/>
      <c r="E44" s="37">
        <f t="shared" si="0"/>
        <v>4389050.1200000029</v>
      </c>
      <c r="F44"/>
      <c r="G44"/>
      <c r="L44"/>
      <c r="M44"/>
      <c r="N44"/>
    </row>
    <row r="45" spans="1:14" s="1" customFormat="1" ht="15" customHeight="1" x14ac:dyDescent="0.25">
      <c r="A45" s="109"/>
      <c r="B45" s="12"/>
      <c r="C45" s="21"/>
      <c r="D45" s="27"/>
      <c r="E45" s="37">
        <f t="shared" si="0"/>
        <v>4389050.1200000029</v>
      </c>
      <c r="F45"/>
      <c r="G45"/>
      <c r="L45"/>
      <c r="M45"/>
      <c r="N45"/>
    </row>
    <row r="46" spans="1:14" s="1" customFormat="1" ht="15" customHeight="1" x14ac:dyDescent="0.25">
      <c r="A46" s="109"/>
      <c r="B46" s="12"/>
      <c r="C46" s="21"/>
      <c r="D46" s="27"/>
      <c r="E46" s="37">
        <f t="shared" si="0"/>
        <v>4389050.1200000029</v>
      </c>
      <c r="F46"/>
      <c r="G46"/>
      <c r="L46"/>
      <c r="M46"/>
      <c r="N46"/>
    </row>
    <row r="47" spans="1:14" s="1" customFormat="1" ht="15" customHeight="1" x14ac:dyDescent="0.25">
      <c r="A47" s="109"/>
      <c r="B47" s="12"/>
      <c r="C47" s="21"/>
      <c r="D47" s="27"/>
      <c r="E47" s="37">
        <f t="shared" si="0"/>
        <v>4389050.1200000029</v>
      </c>
      <c r="F47"/>
      <c r="G47"/>
      <c r="L47"/>
      <c r="M47"/>
      <c r="N47"/>
    </row>
    <row r="48" spans="1:14" s="1" customFormat="1" ht="15" customHeight="1" x14ac:dyDescent="0.25">
      <c r="A48" s="109"/>
      <c r="B48" s="12"/>
      <c r="C48" s="21"/>
      <c r="D48" s="27"/>
      <c r="E48" s="37">
        <f t="shared" si="0"/>
        <v>4389050.1200000029</v>
      </c>
      <c r="F48"/>
      <c r="G48" s="20"/>
      <c r="L48"/>
      <c r="M48"/>
      <c r="N48"/>
    </row>
    <row r="49" spans="1:7" s="1" customFormat="1" ht="15" customHeight="1" x14ac:dyDescent="0.25">
      <c r="A49" s="13"/>
      <c r="B49" s="14"/>
      <c r="C49" s="30"/>
      <c r="D49" s="30"/>
      <c r="E49" s="30"/>
      <c r="F49"/>
      <c r="G49"/>
    </row>
    <row r="50" spans="1:7" s="1" customFormat="1" ht="15" customHeight="1" thickBot="1" x14ac:dyDescent="0.3">
      <c r="A50" s="13"/>
      <c r="B50"/>
      <c r="C50" s="30"/>
      <c r="D50" s="30"/>
      <c r="E50" s="38"/>
      <c r="F50"/>
      <c r="G50"/>
    </row>
    <row r="51" spans="1:7" s="1" customFormat="1" ht="15" customHeight="1" thickBot="1" x14ac:dyDescent="0.3">
      <c r="A51" s="99" t="s">
        <v>314</v>
      </c>
      <c r="B51" s="100"/>
      <c r="C51" s="100"/>
      <c r="D51" s="100"/>
      <c r="E51" s="101"/>
      <c r="F51"/>
      <c r="G51"/>
    </row>
    <row r="52" spans="1:7" s="1" customFormat="1" ht="15" customHeight="1" x14ac:dyDescent="0.25">
      <c r="A52" s="112" t="s">
        <v>9</v>
      </c>
      <c r="B52" s="3" t="s">
        <v>315</v>
      </c>
      <c r="C52" s="91">
        <v>339971.11</v>
      </c>
      <c r="D52" s="24"/>
      <c r="E52" s="36">
        <f>+C52-D52</f>
        <v>339971.11</v>
      </c>
      <c r="F52"/>
      <c r="G52"/>
    </row>
    <row r="53" spans="1:7" s="1" customFormat="1" ht="15" customHeight="1" x14ac:dyDescent="0.25">
      <c r="A53" s="113"/>
      <c r="B53" s="19" t="s">
        <v>321</v>
      </c>
      <c r="C53" s="50"/>
      <c r="D53" s="50">
        <v>100000</v>
      </c>
      <c r="E53" s="39">
        <f>+E52+C53-D53</f>
        <v>239971.11</v>
      </c>
      <c r="F53"/>
      <c r="G53"/>
    </row>
    <row r="54" spans="1:7" s="1" customFormat="1" ht="15" customHeight="1" x14ac:dyDescent="0.25">
      <c r="A54" s="113"/>
      <c r="B54" s="19" t="s">
        <v>322</v>
      </c>
      <c r="C54" s="50"/>
      <c r="D54" s="50">
        <v>200</v>
      </c>
      <c r="E54" s="39">
        <f t="shared" ref="E54:E63" si="1">+E53+C54-D54</f>
        <v>239771.11</v>
      </c>
      <c r="F54"/>
      <c r="G54"/>
    </row>
    <row r="55" spans="1:7" s="1" customFormat="1" ht="15" customHeight="1" x14ac:dyDescent="0.25">
      <c r="A55" s="113"/>
      <c r="B55" s="19" t="s">
        <v>323</v>
      </c>
      <c r="C55" s="50"/>
      <c r="D55" s="50">
        <v>20000</v>
      </c>
      <c r="E55" s="39">
        <f t="shared" si="1"/>
        <v>219771.11</v>
      </c>
      <c r="F55"/>
      <c r="G55"/>
    </row>
    <row r="56" spans="1:7" s="1" customFormat="1" ht="15" customHeight="1" x14ac:dyDescent="0.25">
      <c r="A56" s="113"/>
      <c r="B56" s="19" t="s">
        <v>324</v>
      </c>
      <c r="C56" s="50"/>
      <c r="D56" s="50">
        <v>500</v>
      </c>
      <c r="E56" s="39">
        <f t="shared" si="1"/>
        <v>219271.11</v>
      </c>
      <c r="F56"/>
      <c r="G56"/>
    </row>
    <row r="57" spans="1:7" s="1" customFormat="1" ht="15" customHeight="1" x14ac:dyDescent="0.25">
      <c r="A57" s="113"/>
      <c r="B57" s="19" t="s">
        <v>325</v>
      </c>
      <c r="C57" s="50"/>
      <c r="D57" s="50">
        <v>300</v>
      </c>
      <c r="E57" s="39">
        <f t="shared" si="1"/>
        <v>218971.11</v>
      </c>
      <c r="F57"/>
      <c r="G57"/>
    </row>
    <row r="58" spans="1:7" s="1" customFormat="1" ht="15" customHeight="1" x14ac:dyDescent="0.25">
      <c r="A58" s="113"/>
      <c r="B58" s="19" t="s">
        <v>326</v>
      </c>
      <c r="C58" s="50"/>
      <c r="D58" s="50">
        <v>1850</v>
      </c>
      <c r="E58" s="39">
        <f t="shared" si="1"/>
        <v>217121.11</v>
      </c>
      <c r="F58"/>
      <c r="G58"/>
    </row>
    <row r="59" spans="1:7" s="1" customFormat="1" ht="15" customHeight="1" x14ac:dyDescent="0.25">
      <c r="A59" s="113"/>
      <c r="B59" s="19" t="s">
        <v>327</v>
      </c>
      <c r="C59" s="50"/>
      <c r="D59" s="50">
        <v>50</v>
      </c>
      <c r="E59" s="39">
        <f t="shared" si="1"/>
        <v>217071.11</v>
      </c>
      <c r="F59"/>
      <c r="G59"/>
    </row>
    <row r="60" spans="1:7" s="1" customFormat="1" ht="15" customHeight="1" x14ac:dyDescent="0.25">
      <c r="A60" s="113"/>
      <c r="B60" s="19" t="s">
        <v>328</v>
      </c>
      <c r="C60" s="50"/>
      <c r="D60" s="50">
        <v>2250</v>
      </c>
      <c r="E60" s="39">
        <f t="shared" si="1"/>
        <v>214821.11</v>
      </c>
      <c r="F60"/>
      <c r="G60"/>
    </row>
    <row r="61" spans="1:7" s="1" customFormat="1" ht="15" customHeight="1" x14ac:dyDescent="0.25">
      <c r="A61" s="113"/>
      <c r="B61" s="19" t="s">
        <v>329</v>
      </c>
      <c r="C61" s="50"/>
      <c r="D61" s="50">
        <v>390</v>
      </c>
      <c r="E61" s="39">
        <f t="shared" si="1"/>
        <v>214431.11</v>
      </c>
      <c r="F61"/>
      <c r="G61"/>
    </row>
    <row r="62" spans="1:7" s="1" customFormat="1" ht="15" customHeight="1" x14ac:dyDescent="0.25">
      <c r="A62" s="113"/>
      <c r="B62" s="19" t="s">
        <v>330</v>
      </c>
      <c r="C62" s="50"/>
      <c r="D62" s="50">
        <v>169</v>
      </c>
      <c r="E62" s="39">
        <f t="shared" si="1"/>
        <v>214262.11</v>
      </c>
      <c r="F62"/>
      <c r="G62"/>
    </row>
    <row r="63" spans="1:7" s="1" customFormat="1" ht="15" customHeight="1" x14ac:dyDescent="0.25">
      <c r="A63" s="113"/>
      <c r="B63" s="19" t="s">
        <v>103</v>
      </c>
      <c r="C63" s="50"/>
      <c r="D63" s="50">
        <v>27900</v>
      </c>
      <c r="E63" s="39">
        <f t="shared" si="1"/>
        <v>186362.11</v>
      </c>
      <c r="F63"/>
      <c r="G63"/>
    </row>
    <row r="64" spans="1:7" s="1" customFormat="1" ht="15" customHeight="1" x14ac:dyDescent="0.25">
      <c r="A64" s="113"/>
      <c r="B64" s="19"/>
      <c r="C64" s="50"/>
      <c r="D64" s="50"/>
      <c r="E64" s="39"/>
      <c r="F64"/>
      <c r="G64"/>
    </row>
    <row r="65" spans="1:8" s="1" customFormat="1" ht="15" customHeight="1" x14ac:dyDescent="0.25">
      <c r="A65" s="113"/>
      <c r="B65" s="19"/>
      <c r="C65" s="50"/>
      <c r="D65" s="50"/>
      <c r="E65" s="39"/>
      <c r="F65"/>
      <c r="G65"/>
    </row>
    <row r="66" spans="1:8" s="1" customFormat="1" ht="15" customHeight="1" x14ac:dyDescent="0.25">
      <c r="A66" s="113"/>
      <c r="B66" s="19"/>
      <c r="C66" s="50"/>
      <c r="D66" s="50"/>
      <c r="E66" s="39"/>
      <c r="F66"/>
      <c r="G66"/>
    </row>
    <row r="67" spans="1:8" s="1" customFormat="1" ht="15" customHeight="1" x14ac:dyDescent="0.25">
      <c r="A67" s="113"/>
      <c r="B67" s="19"/>
      <c r="C67" s="50"/>
      <c r="D67" s="50"/>
      <c r="E67" s="39"/>
      <c r="F67"/>
      <c r="G67"/>
    </row>
    <row r="68" spans="1:8" s="1" customFormat="1" ht="15" customHeight="1" x14ac:dyDescent="0.25">
      <c r="A68" s="113"/>
      <c r="B68" s="19"/>
      <c r="C68" s="50"/>
      <c r="D68" s="50"/>
      <c r="E68" s="39"/>
      <c r="F68"/>
      <c r="G68"/>
    </row>
    <row r="69" spans="1:8" s="1" customFormat="1" ht="15" customHeight="1" x14ac:dyDescent="0.25">
      <c r="A69" s="113"/>
      <c r="B69" s="19"/>
      <c r="C69" s="50"/>
      <c r="D69" s="50"/>
      <c r="E69" s="39"/>
      <c r="F69"/>
      <c r="G69"/>
    </row>
    <row r="70" spans="1:8" s="1" customFormat="1" ht="15" customHeight="1" x14ac:dyDescent="0.25">
      <c r="A70"/>
      <c r="B70"/>
      <c r="C70" s="22"/>
      <c r="D70" s="32"/>
      <c r="E70" s="32"/>
      <c r="F70"/>
      <c r="G70"/>
    </row>
    <row r="71" spans="1:8" s="1" customFormat="1" ht="15" customHeight="1" thickBot="1" x14ac:dyDescent="0.3">
      <c r="A71" s="115" t="s">
        <v>270</v>
      </c>
      <c r="B71" s="115"/>
      <c r="C71" s="115"/>
      <c r="D71" s="115"/>
      <c r="E71" s="115"/>
      <c r="F71"/>
      <c r="G71"/>
      <c r="H71" s="10"/>
    </row>
    <row r="72" spans="1:8" s="1" customFormat="1" ht="15" customHeight="1" x14ac:dyDescent="0.25">
      <c r="A72" s="112" t="s">
        <v>10</v>
      </c>
      <c r="B72" s="19" t="s">
        <v>316</v>
      </c>
      <c r="C72" s="26">
        <v>210000</v>
      </c>
      <c r="D72" s="88"/>
      <c r="E72" s="36"/>
      <c r="F72"/>
      <c r="G72"/>
      <c r="H72" s="10"/>
    </row>
    <row r="73" spans="1:8" s="1" customFormat="1" ht="15" customHeight="1" x14ac:dyDescent="0.25">
      <c r="A73" s="113"/>
      <c r="B73" s="19" t="s">
        <v>317</v>
      </c>
      <c r="C73" s="26">
        <v>210000</v>
      </c>
      <c r="D73" s="50"/>
      <c r="E73" s="37"/>
      <c r="F73"/>
      <c r="G73"/>
      <c r="H73" s="10"/>
    </row>
    <row r="74" spans="1:8" s="1" customFormat="1" ht="15" customHeight="1" x14ac:dyDescent="0.25">
      <c r="A74" s="113"/>
      <c r="B74" s="12" t="s">
        <v>320</v>
      </c>
      <c r="C74" s="26">
        <v>580575</v>
      </c>
      <c r="D74" s="50"/>
      <c r="E74" s="37"/>
      <c r="F74"/>
      <c r="G74"/>
      <c r="H74" s="10"/>
    </row>
    <row r="75" spans="1:8" s="1" customFormat="1" ht="15" customHeight="1" thickBot="1" x14ac:dyDescent="0.3">
      <c r="A75" s="114"/>
      <c r="B75" s="12" t="s">
        <v>320</v>
      </c>
      <c r="C75" s="33">
        <v>355373.35</v>
      </c>
      <c r="D75" s="33"/>
      <c r="E75" s="41"/>
      <c r="F75"/>
      <c r="G75"/>
    </row>
    <row r="76" spans="1:8" s="1" customFormat="1" ht="15" customHeight="1" x14ac:dyDescent="0.25">
      <c r="A76"/>
      <c r="B76"/>
      <c r="C76" s="22"/>
      <c r="D76" s="22"/>
      <c r="E76" s="22"/>
      <c r="F76"/>
      <c r="G76"/>
      <c r="H76" s="10"/>
    </row>
    <row r="77" spans="1:8" s="1" customFormat="1" ht="15" customHeight="1" x14ac:dyDescent="0.25">
      <c r="A77"/>
      <c r="B77"/>
      <c r="C77" s="22"/>
      <c r="D77" s="22"/>
      <c r="E77" s="22"/>
      <c r="F77"/>
      <c r="G77"/>
      <c r="H77" s="10"/>
    </row>
    <row r="78" spans="1:8" s="1" customFormat="1" ht="15" customHeight="1" thickBot="1" x14ac:dyDescent="0.3">
      <c r="A78"/>
      <c r="B78"/>
      <c r="C78" s="22"/>
      <c r="D78" s="22"/>
      <c r="E78" s="22"/>
      <c r="F78"/>
    </row>
    <row r="79" spans="1:8" s="1" customFormat="1" ht="15" customHeight="1" thickBot="1" x14ac:dyDescent="0.3">
      <c r="A79"/>
      <c r="B79" s="99" t="s">
        <v>202</v>
      </c>
      <c r="C79" s="100"/>
      <c r="D79" s="100"/>
      <c r="E79" s="101"/>
      <c r="F79"/>
    </row>
    <row r="80" spans="1:8" s="1" customFormat="1" ht="15" customHeight="1" x14ac:dyDescent="0.25">
      <c r="A80"/>
      <c r="B80" s="3" t="s">
        <v>203</v>
      </c>
      <c r="C80" s="11">
        <v>98.99</v>
      </c>
      <c r="D80" s="24"/>
      <c r="E80" s="36">
        <f>+C80-D80</f>
        <v>98.99</v>
      </c>
      <c r="F80"/>
      <c r="G80" s="102" t="s">
        <v>11</v>
      </c>
      <c r="H80" s="103"/>
    </row>
    <row r="81" spans="1:8" s="1" customFormat="1" ht="15" customHeight="1" x14ac:dyDescent="0.25">
      <c r="A81"/>
      <c r="B81" s="6" t="s">
        <v>204</v>
      </c>
      <c r="C81" s="11">
        <v>2896487.8</v>
      </c>
      <c r="D81" s="26"/>
      <c r="E81" s="39">
        <f t="shared" ref="E81:E86" si="2">+C81-D81+E80</f>
        <v>2896586.79</v>
      </c>
      <c r="F81"/>
      <c r="G81" s="4" t="s">
        <v>12</v>
      </c>
      <c r="H81" s="11">
        <v>98.99</v>
      </c>
    </row>
    <row r="82" spans="1:8" s="1" customFormat="1" ht="15" customHeight="1" x14ac:dyDescent="0.25">
      <c r="A82"/>
      <c r="B82" s="6" t="s">
        <v>205</v>
      </c>
      <c r="C82" s="11">
        <v>2522.2199999999998</v>
      </c>
      <c r="D82" s="26"/>
      <c r="E82" s="39">
        <f t="shared" si="2"/>
        <v>2899109.0100000002</v>
      </c>
      <c r="F82"/>
      <c r="G82" s="4" t="s">
        <v>13</v>
      </c>
      <c r="H82" s="11">
        <v>46487.8</v>
      </c>
    </row>
    <row r="83" spans="1:8" s="1" customFormat="1" ht="15" customHeight="1" x14ac:dyDescent="0.25">
      <c r="A83"/>
      <c r="B83" s="67" t="s">
        <v>318</v>
      </c>
      <c r="C83" s="11">
        <v>150000</v>
      </c>
      <c r="D83" s="11"/>
      <c r="E83" s="39">
        <f t="shared" si="2"/>
        <v>3049109.0100000002</v>
      </c>
      <c r="F83"/>
      <c r="G83" s="4" t="s">
        <v>14</v>
      </c>
      <c r="H83" s="11">
        <v>2522.2199999999998</v>
      </c>
    </row>
    <row r="84" spans="1:8" s="1" customFormat="1" ht="15" customHeight="1" x14ac:dyDescent="0.25">
      <c r="A84"/>
      <c r="B84" s="93" t="s">
        <v>319</v>
      </c>
      <c r="C84" s="26"/>
      <c r="D84" s="21">
        <v>3000000</v>
      </c>
      <c r="E84" s="39">
        <f t="shared" si="2"/>
        <v>49109.010000000242</v>
      </c>
      <c r="F84"/>
      <c r="G84" s="8" t="s">
        <v>8</v>
      </c>
      <c r="H84" s="11">
        <f>SUM(H81:H83)</f>
        <v>49109.01</v>
      </c>
    </row>
    <row r="85" spans="1:8" s="1" customFormat="1" x14ac:dyDescent="0.25">
      <c r="A85"/>
      <c r="B85" s="12"/>
      <c r="C85" s="45"/>
      <c r="D85" s="45"/>
      <c r="E85" s="39">
        <f t="shared" si="2"/>
        <v>49109.010000000242</v>
      </c>
      <c r="F85"/>
      <c r="G85"/>
    </row>
    <row r="86" spans="1:8" s="1" customFormat="1" ht="15.75" thickBot="1" x14ac:dyDescent="0.3">
      <c r="A86"/>
      <c r="B86" s="15"/>
      <c r="C86" s="47"/>
      <c r="D86" s="47"/>
      <c r="E86" s="40">
        <f t="shared" si="2"/>
        <v>49109.010000000242</v>
      </c>
      <c r="F86"/>
      <c r="G86"/>
    </row>
    <row r="87" spans="1:8" s="1" customFormat="1" x14ac:dyDescent="0.25">
      <c r="A87"/>
      <c r="B87"/>
      <c r="C87" s="22"/>
      <c r="D87" s="22"/>
      <c r="E87" s="22"/>
      <c r="F87"/>
      <c r="G87"/>
    </row>
    <row r="88" spans="1:8" s="1" customFormat="1" x14ac:dyDescent="0.25">
      <c r="A88"/>
      <c r="B88"/>
      <c r="C88" s="20"/>
      <c r="D88" s="22"/>
      <c r="E88" s="22"/>
      <c r="F88"/>
      <c r="G88"/>
    </row>
    <row r="89" spans="1:8" s="1" customFormat="1" x14ac:dyDescent="0.25">
      <c r="A89"/>
      <c r="B89"/>
      <c r="C89" s="20"/>
      <c r="D89" s="22"/>
      <c r="E89" s="22"/>
      <c r="F89"/>
      <c r="G89"/>
    </row>
    <row r="90" spans="1:8" s="1" customFormat="1" x14ac:dyDescent="0.25">
      <c r="A90"/>
      <c r="B90"/>
      <c r="C90" s="20"/>
      <c r="D90" s="22"/>
      <c r="E90" s="22"/>
      <c r="F90"/>
      <c r="G90"/>
    </row>
    <row r="91" spans="1:8" s="1" customFormat="1" x14ac:dyDescent="0.25">
      <c r="A91"/>
      <c r="B91"/>
      <c r="C91" s="20"/>
      <c r="D91" s="22"/>
      <c r="E91" s="22"/>
      <c r="F91"/>
      <c r="G91"/>
    </row>
    <row r="92" spans="1:8" s="1" customFormat="1" x14ac:dyDescent="0.25">
      <c r="A92"/>
      <c r="B92"/>
      <c r="C92" s="20"/>
      <c r="D92" s="22"/>
      <c r="E92" s="22"/>
      <c r="F92"/>
      <c r="G92"/>
    </row>
    <row r="93" spans="1:8" s="1" customFormat="1" x14ac:dyDescent="0.25">
      <c r="A93"/>
      <c r="B93"/>
      <c r="C93" s="20"/>
      <c r="D93" s="22"/>
      <c r="E93" s="22"/>
      <c r="F93"/>
      <c r="G93"/>
    </row>
    <row r="94" spans="1:8" s="1" customFormat="1" x14ac:dyDescent="0.25">
      <c r="A94"/>
      <c r="B94"/>
      <c r="C94" s="20"/>
      <c r="D94" s="22"/>
      <c r="E94" s="22"/>
      <c r="F94"/>
      <c r="G94"/>
    </row>
    <row r="95" spans="1:8" s="1" customFormat="1" x14ac:dyDescent="0.25">
      <c r="A95"/>
      <c r="B95"/>
      <c r="C95" s="20"/>
      <c r="D95" s="22"/>
      <c r="E95" s="22"/>
      <c r="F95"/>
      <c r="G95"/>
    </row>
    <row r="96" spans="1:8" s="1" customFormat="1" x14ac:dyDescent="0.25">
      <c r="A96"/>
      <c r="B96"/>
      <c r="C96" s="20"/>
      <c r="D96" s="22"/>
      <c r="E96" s="22"/>
      <c r="F96"/>
      <c r="G96"/>
    </row>
    <row r="97" spans="1:14" s="1" customFormat="1" x14ac:dyDescent="0.25">
      <c r="A97"/>
      <c r="B97"/>
      <c r="C97" s="20"/>
      <c r="D97" s="22"/>
      <c r="E97" s="22"/>
      <c r="F97"/>
      <c r="G97"/>
      <c r="L97"/>
      <c r="M97"/>
      <c r="N97"/>
    </row>
  </sheetData>
  <mergeCells count="8">
    <mergeCell ref="B79:E79"/>
    <mergeCell ref="G80:H80"/>
    <mergeCell ref="A2:E2"/>
    <mergeCell ref="A4:A48"/>
    <mergeCell ref="A51:E51"/>
    <mergeCell ref="A52:A69"/>
    <mergeCell ref="A71:E71"/>
    <mergeCell ref="A72:A75"/>
  </mergeCells>
  <pageMargins left="0.25" right="0.25" top="0.75" bottom="0.75" header="0.3" footer="0.3"/>
  <pageSetup paperSize="9" scale="5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6649D-AC0B-4136-856E-D76E93D1485F}">
  <sheetPr>
    <pageSetUpPr fitToPage="1"/>
  </sheetPr>
  <dimension ref="A1:N91"/>
  <sheetViews>
    <sheetView topLeftCell="A7" zoomScale="70" zoomScaleNormal="70" workbookViewId="0">
      <selection activeCell="E55" sqref="E55"/>
    </sheetView>
  </sheetViews>
  <sheetFormatPr defaultRowHeight="15" x14ac:dyDescent="0.25"/>
  <cols>
    <col min="1" max="1" width="22" customWidth="1"/>
    <col min="2" max="2" width="73.28515625" customWidth="1"/>
    <col min="3" max="3" width="17.140625" style="20" customWidth="1"/>
    <col min="4" max="5" width="17.140625" style="22" customWidth="1"/>
    <col min="6" max="6" width="11.140625" customWidth="1"/>
    <col min="7" max="7" width="17.7109375" customWidth="1"/>
    <col min="8" max="8" width="15.5703125" style="1" customWidth="1"/>
    <col min="9" max="9" width="20.5703125" style="1" customWidth="1"/>
    <col min="10" max="10" width="13.85546875" style="1" bestFit="1" customWidth="1"/>
    <col min="11" max="11" width="39.85546875" style="1" bestFit="1" customWidth="1"/>
    <col min="12" max="12" width="37" bestFit="1" customWidth="1"/>
    <col min="13" max="13" width="12.42578125" bestFit="1" customWidth="1"/>
    <col min="15" max="15" width="27.85546875" bestFit="1" customWidth="1"/>
    <col min="16" max="16" width="12.42578125" bestFit="1" customWidth="1"/>
  </cols>
  <sheetData>
    <row r="1" spans="1:14" ht="15" customHeight="1" thickBot="1" x14ac:dyDescent="0.3"/>
    <row r="2" spans="1:14" ht="15" customHeight="1" thickBot="1" x14ac:dyDescent="0.3">
      <c r="A2" s="104" t="s">
        <v>331</v>
      </c>
      <c r="B2" s="105"/>
      <c r="C2" s="106"/>
      <c r="D2" s="106"/>
      <c r="E2" s="107"/>
    </row>
    <row r="3" spans="1:14" ht="15" customHeight="1" thickBot="1" x14ac:dyDescent="0.3">
      <c r="A3" s="54"/>
      <c r="B3" s="2"/>
      <c r="C3" s="42" t="s">
        <v>0</v>
      </c>
      <c r="D3" s="23" t="s">
        <v>1</v>
      </c>
      <c r="E3" s="35" t="s">
        <v>2</v>
      </c>
    </row>
    <row r="4" spans="1:14" ht="15" customHeight="1" x14ac:dyDescent="0.25">
      <c r="A4" s="108" t="s">
        <v>3</v>
      </c>
      <c r="B4" s="3" t="s">
        <v>194</v>
      </c>
      <c r="C4" s="21">
        <v>296681.83</v>
      </c>
      <c r="D4" s="24"/>
      <c r="E4" s="36">
        <f>+C4-D4</f>
        <v>296681.83</v>
      </c>
      <c r="G4" s="4" t="s">
        <v>4</v>
      </c>
      <c r="H4" s="21">
        <f>6823.31-250000</f>
        <v>-243176.69</v>
      </c>
    </row>
    <row r="5" spans="1:14" ht="15" customHeight="1" x14ac:dyDescent="0.25">
      <c r="A5" s="109"/>
      <c r="B5" s="5" t="s">
        <v>195</v>
      </c>
      <c r="C5" s="59">
        <v>38305.99</v>
      </c>
      <c r="D5" s="25"/>
      <c r="E5" s="37">
        <f>+C5-D5+E4</f>
        <v>334987.82</v>
      </c>
      <c r="G5" s="4" t="s">
        <v>5</v>
      </c>
      <c r="H5" s="59">
        <v>40360</v>
      </c>
    </row>
    <row r="6" spans="1:14" ht="15" customHeight="1" x14ac:dyDescent="0.25">
      <c r="A6" s="109"/>
      <c r="B6" s="6" t="s">
        <v>196</v>
      </c>
      <c r="C6" s="60">
        <v>4040259.49</v>
      </c>
      <c r="D6" s="26"/>
      <c r="E6" s="37">
        <f t="shared" ref="E6:E48" si="0">+C6-D6+E5</f>
        <v>4375247.3100000005</v>
      </c>
      <c r="G6" s="4" t="s">
        <v>6</v>
      </c>
      <c r="H6" s="60">
        <v>3701.66</v>
      </c>
    </row>
    <row r="7" spans="1:14" ht="15" customHeight="1" x14ac:dyDescent="0.25">
      <c r="A7" s="109"/>
      <c r="B7" s="7" t="s">
        <v>197</v>
      </c>
      <c r="C7" s="59">
        <v>12221.31</v>
      </c>
      <c r="D7" s="26"/>
      <c r="E7" s="37">
        <f t="shared" si="0"/>
        <v>4387468.62</v>
      </c>
      <c r="G7" s="4" t="s">
        <v>7</v>
      </c>
      <c r="H7" s="59">
        <v>12221.31</v>
      </c>
      <c r="L7" s="20"/>
    </row>
    <row r="8" spans="1:14" ht="15" customHeight="1" x14ac:dyDescent="0.25">
      <c r="A8" s="109"/>
      <c r="B8" s="6" t="s">
        <v>198</v>
      </c>
      <c r="C8" s="59">
        <v>609.83000000000004</v>
      </c>
      <c r="D8" s="26"/>
      <c r="E8" s="37">
        <f t="shared" si="0"/>
        <v>4388078.45</v>
      </c>
      <c r="G8" s="4" t="s">
        <v>15</v>
      </c>
      <c r="H8" s="59">
        <v>609.83000000000004</v>
      </c>
      <c r="L8" s="20"/>
    </row>
    <row r="9" spans="1:14" ht="15" customHeight="1" x14ac:dyDescent="0.25">
      <c r="A9" s="109"/>
      <c r="B9" s="7" t="s">
        <v>199</v>
      </c>
      <c r="C9" s="11">
        <v>971.67</v>
      </c>
      <c r="D9" s="26"/>
      <c r="E9" s="37">
        <f t="shared" si="0"/>
        <v>4389050.12</v>
      </c>
      <c r="G9" s="4" t="s">
        <v>16</v>
      </c>
      <c r="H9" s="11">
        <v>971.67</v>
      </c>
      <c r="L9" s="20"/>
    </row>
    <row r="10" spans="1:14" ht="15" customHeight="1" x14ac:dyDescent="0.25">
      <c r="A10" s="109"/>
      <c r="B10" s="52"/>
      <c r="C10" s="26"/>
      <c r="D10" s="26"/>
      <c r="E10" s="37">
        <f t="shared" si="0"/>
        <v>4389050.12</v>
      </c>
      <c r="G10" s="8" t="s">
        <v>8</v>
      </c>
      <c r="H10" s="9">
        <f>SUM(H4:H9)</f>
        <v>-185312.22</v>
      </c>
      <c r="L10" s="20"/>
    </row>
    <row r="11" spans="1:14" ht="15" customHeight="1" x14ac:dyDescent="0.25">
      <c r="A11" s="109"/>
      <c r="B11" s="52" t="s">
        <v>335</v>
      </c>
      <c r="C11" s="26"/>
      <c r="D11" s="28">
        <v>11636</v>
      </c>
      <c r="E11" s="37">
        <f t="shared" si="0"/>
        <v>4377414.12</v>
      </c>
      <c r="H11" s="10"/>
      <c r="L11" s="20"/>
    </row>
    <row r="12" spans="1:14" s="1" customFormat="1" ht="15" customHeight="1" x14ac:dyDescent="0.25">
      <c r="A12" s="109"/>
      <c r="B12" s="12" t="s">
        <v>50</v>
      </c>
      <c r="C12" s="21"/>
      <c r="D12" s="27">
        <v>298222.52</v>
      </c>
      <c r="E12" s="37">
        <f t="shared" si="0"/>
        <v>4079191.6</v>
      </c>
      <c r="F12"/>
      <c r="G12"/>
      <c r="L12" s="20"/>
      <c r="M12"/>
      <c r="N12"/>
    </row>
    <row r="13" spans="1:14" s="1" customFormat="1" ht="15" customHeight="1" x14ac:dyDescent="0.25">
      <c r="A13" s="109"/>
      <c r="B13" s="12" t="s">
        <v>45</v>
      </c>
      <c r="C13" s="21"/>
      <c r="D13" s="27">
        <v>350000</v>
      </c>
      <c r="E13" s="37">
        <f t="shared" si="0"/>
        <v>3729191.6</v>
      </c>
      <c r="F13"/>
      <c r="G13"/>
      <c r="L13" s="20"/>
      <c r="M13"/>
      <c r="N13"/>
    </row>
    <row r="14" spans="1:14" s="1" customFormat="1" ht="15" customHeight="1" x14ac:dyDescent="0.25">
      <c r="A14" s="109"/>
      <c r="B14" s="12" t="s">
        <v>336</v>
      </c>
      <c r="C14" s="21"/>
      <c r="D14" s="27">
        <v>30000</v>
      </c>
      <c r="E14" s="37">
        <f t="shared" si="0"/>
        <v>3699191.6</v>
      </c>
      <c r="F14"/>
      <c r="G14"/>
      <c r="L14"/>
      <c r="M14"/>
      <c r="N14"/>
    </row>
    <row r="15" spans="1:14" s="1" customFormat="1" ht="15" customHeight="1" x14ac:dyDescent="0.25">
      <c r="A15" s="109"/>
      <c r="B15" s="12" t="s">
        <v>337</v>
      </c>
      <c r="C15" s="21">
        <v>10000000</v>
      </c>
      <c r="D15" s="27">
        <v>0</v>
      </c>
      <c r="E15" s="37">
        <f t="shared" si="0"/>
        <v>13699191.6</v>
      </c>
      <c r="F15"/>
      <c r="G15"/>
      <c r="L15"/>
      <c r="M15"/>
      <c r="N15"/>
    </row>
    <row r="16" spans="1:14" s="1" customFormat="1" ht="15" customHeight="1" x14ac:dyDescent="0.25">
      <c r="A16" s="109"/>
      <c r="B16" s="12" t="s">
        <v>338</v>
      </c>
      <c r="C16" s="21">
        <v>0</v>
      </c>
      <c r="D16" s="27">
        <v>60925.07</v>
      </c>
      <c r="E16" s="37">
        <f t="shared" si="0"/>
        <v>13638266.529999999</v>
      </c>
      <c r="F16"/>
      <c r="G16"/>
      <c r="L16"/>
      <c r="M16"/>
      <c r="N16"/>
    </row>
    <row r="17" spans="1:14" s="1" customFormat="1" ht="15" customHeight="1" x14ac:dyDescent="0.25">
      <c r="A17" s="109"/>
      <c r="B17" s="12" t="s">
        <v>339</v>
      </c>
      <c r="C17" s="21">
        <v>0</v>
      </c>
      <c r="D17" s="27">
        <v>394635.74</v>
      </c>
      <c r="E17" s="37">
        <f t="shared" si="0"/>
        <v>13243630.789999999</v>
      </c>
      <c r="F17"/>
      <c r="G17"/>
      <c r="L17"/>
      <c r="M17"/>
      <c r="N17"/>
    </row>
    <row r="18" spans="1:14" s="1" customFormat="1" ht="15" customHeight="1" x14ac:dyDescent="0.25">
      <c r="A18" s="109"/>
      <c r="B18" s="12" t="s">
        <v>340</v>
      </c>
      <c r="C18" s="21">
        <v>0</v>
      </c>
      <c r="D18" s="27">
        <v>1373340.78</v>
      </c>
      <c r="E18" s="37">
        <f t="shared" si="0"/>
        <v>11870290.01</v>
      </c>
      <c r="F18"/>
      <c r="G18"/>
      <c r="L18"/>
      <c r="M18"/>
      <c r="N18"/>
    </row>
    <row r="19" spans="1:14" s="1" customFormat="1" ht="15" customHeight="1" x14ac:dyDescent="0.25">
      <c r="A19" s="109"/>
      <c r="B19" s="12" t="s">
        <v>341</v>
      </c>
      <c r="C19" s="21">
        <v>0</v>
      </c>
      <c r="D19" s="27">
        <v>1641639.75</v>
      </c>
      <c r="E19" s="37">
        <f t="shared" si="0"/>
        <v>10228650.26</v>
      </c>
      <c r="F19"/>
      <c r="G19"/>
      <c r="L19"/>
      <c r="M19"/>
      <c r="N19"/>
    </row>
    <row r="20" spans="1:14" s="1" customFormat="1" ht="15" customHeight="1" x14ac:dyDescent="0.25">
      <c r="A20" s="109"/>
      <c r="B20" s="12" t="s">
        <v>265</v>
      </c>
      <c r="C20" s="21">
        <v>0</v>
      </c>
      <c r="D20" s="27">
        <v>365000</v>
      </c>
      <c r="E20" s="37">
        <f t="shared" si="0"/>
        <v>9863650.2599999998</v>
      </c>
      <c r="F20"/>
      <c r="G20"/>
      <c r="L20"/>
      <c r="M20"/>
      <c r="N20"/>
    </row>
    <row r="21" spans="1:14" s="1" customFormat="1" ht="15" customHeight="1" x14ac:dyDescent="0.25">
      <c r="A21" s="109"/>
      <c r="B21" s="12" t="s">
        <v>342</v>
      </c>
      <c r="C21" s="21">
        <v>0</v>
      </c>
      <c r="D21" s="27">
        <v>400000</v>
      </c>
      <c r="E21" s="37">
        <f t="shared" si="0"/>
        <v>9463650.2599999998</v>
      </c>
      <c r="F21"/>
      <c r="G21"/>
      <c r="L21"/>
      <c r="M21"/>
      <c r="N21"/>
    </row>
    <row r="22" spans="1:14" s="1" customFormat="1" ht="15" customHeight="1" x14ac:dyDescent="0.25">
      <c r="A22" s="109"/>
      <c r="B22" s="12" t="s">
        <v>343</v>
      </c>
      <c r="C22" s="21">
        <v>0</v>
      </c>
      <c r="D22" s="27">
        <v>200000</v>
      </c>
      <c r="E22" s="37">
        <f t="shared" si="0"/>
        <v>9263650.2599999998</v>
      </c>
      <c r="F22"/>
      <c r="G22"/>
      <c r="L22"/>
      <c r="M22"/>
      <c r="N22"/>
    </row>
    <row r="23" spans="1:14" s="1" customFormat="1" ht="15" customHeight="1" x14ac:dyDescent="0.25">
      <c r="A23" s="109"/>
      <c r="B23" s="12" t="s">
        <v>344</v>
      </c>
      <c r="C23" s="21">
        <v>0</v>
      </c>
      <c r="D23" s="27">
        <v>100000</v>
      </c>
      <c r="E23" s="37">
        <f t="shared" si="0"/>
        <v>9163650.2599999998</v>
      </c>
      <c r="F23"/>
      <c r="G23"/>
      <c r="L23"/>
      <c r="M23"/>
      <c r="N23"/>
    </row>
    <row r="24" spans="1:14" s="1" customFormat="1" ht="15" customHeight="1" x14ac:dyDescent="0.25">
      <c r="A24" s="109"/>
      <c r="B24" s="12" t="s">
        <v>231</v>
      </c>
      <c r="C24" s="21">
        <v>0</v>
      </c>
      <c r="D24" s="27">
        <v>200000</v>
      </c>
      <c r="E24" s="37">
        <f t="shared" si="0"/>
        <v>8963650.2599999998</v>
      </c>
      <c r="F24"/>
      <c r="G24"/>
      <c r="L24"/>
      <c r="M24"/>
      <c r="N24"/>
    </row>
    <row r="25" spans="1:14" s="1" customFormat="1" ht="15" customHeight="1" x14ac:dyDescent="0.25">
      <c r="A25" s="109"/>
      <c r="B25" s="12" t="s">
        <v>299</v>
      </c>
      <c r="C25" s="21">
        <v>0</v>
      </c>
      <c r="D25" s="27">
        <v>500000</v>
      </c>
      <c r="E25" s="37">
        <f t="shared" si="0"/>
        <v>8463650.2599999998</v>
      </c>
      <c r="F25"/>
      <c r="G25"/>
      <c r="L25"/>
      <c r="M25"/>
      <c r="N25"/>
    </row>
    <row r="26" spans="1:14" s="1" customFormat="1" ht="15" customHeight="1" x14ac:dyDescent="0.25">
      <c r="A26" s="109"/>
      <c r="B26" s="12" t="s">
        <v>345</v>
      </c>
      <c r="C26" s="21">
        <v>0</v>
      </c>
      <c r="D26" s="27">
        <v>110000</v>
      </c>
      <c r="E26" s="37">
        <f t="shared" si="0"/>
        <v>8353650.2599999998</v>
      </c>
      <c r="F26"/>
      <c r="G26"/>
      <c r="L26"/>
      <c r="M26"/>
      <c r="N26"/>
    </row>
    <row r="27" spans="1:14" s="1" customFormat="1" ht="15" customHeight="1" x14ac:dyDescent="0.25">
      <c r="A27" s="109"/>
      <c r="B27" s="12" t="s">
        <v>83</v>
      </c>
      <c r="C27" s="21">
        <v>0</v>
      </c>
      <c r="D27" s="27">
        <v>300000</v>
      </c>
      <c r="E27" s="37">
        <f t="shared" si="0"/>
        <v>8053650.2599999998</v>
      </c>
      <c r="F27"/>
      <c r="G27"/>
      <c r="L27"/>
      <c r="M27"/>
      <c r="N27"/>
    </row>
    <row r="28" spans="1:14" s="1" customFormat="1" ht="15" customHeight="1" x14ac:dyDescent="0.25">
      <c r="A28" s="109"/>
      <c r="B28" s="12" t="s">
        <v>48</v>
      </c>
      <c r="C28" s="21">
        <v>0</v>
      </c>
      <c r="D28" s="27">
        <v>1000000</v>
      </c>
      <c r="E28" s="37">
        <f t="shared" si="0"/>
        <v>7053650.2599999998</v>
      </c>
      <c r="F28"/>
      <c r="G28"/>
      <c r="L28"/>
      <c r="M28"/>
      <c r="N28"/>
    </row>
    <row r="29" spans="1:14" s="1" customFormat="1" ht="15" customHeight="1" x14ac:dyDescent="0.25">
      <c r="A29" s="109"/>
      <c r="B29" s="12" t="s">
        <v>165</v>
      </c>
      <c r="C29" s="21">
        <v>0</v>
      </c>
      <c r="D29" s="27">
        <v>300000</v>
      </c>
      <c r="E29" s="37">
        <f t="shared" si="0"/>
        <v>6753650.2599999998</v>
      </c>
      <c r="F29"/>
      <c r="G29"/>
      <c r="L29"/>
      <c r="M29"/>
      <c r="N29"/>
    </row>
    <row r="30" spans="1:14" s="1" customFormat="1" ht="15" customHeight="1" x14ac:dyDescent="0.25">
      <c r="A30" s="109"/>
      <c r="B30" s="12" t="s">
        <v>237</v>
      </c>
      <c r="C30" s="21">
        <v>0</v>
      </c>
      <c r="D30" s="27">
        <v>300000</v>
      </c>
      <c r="E30" s="37">
        <f t="shared" si="0"/>
        <v>6453650.2599999998</v>
      </c>
      <c r="F30"/>
      <c r="G30"/>
      <c r="L30"/>
      <c r="M30"/>
      <c r="N30"/>
    </row>
    <row r="31" spans="1:14" s="1" customFormat="1" ht="15" customHeight="1" x14ac:dyDescent="0.25">
      <c r="A31" s="109"/>
      <c r="B31" s="12" t="s">
        <v>346</v>
      </c>
      <c r="C31" s="21">
        <v>0</v>
      </c>
      <c r="D31" s="27">
        <v>181016.49</v>
      </c>
      <c r="E31" s="37">
        <f t="shared" si="0"/>
        <v>6272633.7699999996</v>
      </c>
      <c r="F31"/>
      <c r="G31" s="20"/>
      <c r="L31"/>
      <c r="M31"/>
      <c r="N31"/>
    </row>
    <row r="32" spans="1:14" s="1" customFormat="1" ht="15" customHeight="1" x14ac:dyDescent="0.25">
      <c r="A32" s="109"/>
      <c r="B32" s="12" t="s">
        <v>222</v>
      </c>
      <c r="C32" s="11">
        <v>0</v>
      </c>
      <c r="D32" s="11">
        <v>2000000</v>
      </c>
      <c r="E32" s="37">
        <f t="shared" si="0"/>
        <v>4272633.7699999996</v>
      </c>
      <c r="F32"/>
      <c r="G32" s="20"/>
      <c r="L32"/>
      <c r="M32"/>
      <c r="N32"/>
    </row>
    <row r="33" spans="1:14" s="1" customFormat="1" ht="15" customHeight="1" x14ac:dyDescent="0.25">
      <c r="A33" s="109"/>
      <c r="B33" s="12" t="s">
        <v>347</v>
      </c>
      <c r="C33" s="21"/>
      <c r="D33" s="27">
        <v>100000</v>
      </c>
      <c r="E33" s="37">
        <f t="shared" si="0"/>
        <v>4172633.7699999996</v>
      </c>
      <c r="F33"/>
      <c r="G33"/>
      <c r="L33"/>
      <c r="M33"/>
      <c r="N33"/>
    </row>
    <row r="34" spans="1:14" s="1" customFormat="1" ht="15" customHeight="1" x14ac:dyDescent="0.25">
      <c r="A34" s="109"/>
      <c r="B34" s="12" t="s">
        <v>348</v>
      </c>
      <c r="C34" s="11"/>
      <c r="D34" s="11">
        <v>600000</v>
      </c>
      <c r="E34" s="37">
        <f t="shared" si="0"/>
        <v>3572633.7699999996</v>
      </c>
      <c r="F34"/>
      <c r="G34"/>
      <c r="L34"/>
      <c r="M34"/>
      <c r="N34"/>
    </row>
    <row r="35" spans="1:14" s="1" customFormat="1" ht="15" customHeight="1" x14ac:dyDescent="0.25">
      <c r="A35" s="109"/>
      <c r="B35" s="12" t="s">
        <v>349</v>
      </c>
      <c r="C35" s="11"/>
      <c r="D35" s="11">
        <v>500000</v>
      </c>
      <c r="E35" s="37">
        <f t="shared" si="0"/>
        <v>3072633.7699999996</v>
      </c>
      <c r="F35"/>
      <c r="G35"/>
      <c r="L35"/>
      <c r="M35"/>
      <c r="N35"/>
    </row>
    <row r="36" spans="1:14" s="1" customFormat="1" ht="15" customHeight="1" x14ac:dyDescent="0.25">
      <c r="A36" s="109"/>
      <c r="B36" s="12" t="s">
        <v>350</v>
      </c>
      <c r="C36" s="11"/>
      <c r="D36" s="11">
        <v>1007945.99</v>
      </c>
      <c r="E36" s="37">
        <f t="shared" si="0"/>
        <v>2064687.7799999996</v>
      </c>
      <c r="F36"/>
      <c r="G36"/>
      <c r="L36"/>
      <c r="M36"/>
      <c r="N36"/>
    </row>
    <row r="37" spans="1:14" s="1" customFormat="1" ht="15" customHeight="1" x14ac:dyDescent="0.25">
      <c r="A37" s="109"/>
      <c r="B37" s="12" t="s">
        <v>351</v>
      </c>
      <c r="C37" s="11"/>
      <c r="D37" s="11">
        <v>500000</v>
      </c>
      <c r="E37" s="37">
        <f t="shared" si="0"/>
        <v>1564687.7799999996</v>
      </c>
      <c r="F37"/>
      <c r="G37"/>
      <c r="L37"/>
      <c r="M37"/>
      <c r="N37"/>
    </row>
    <row r="38" spans="1:14" s="1" customFormat="1" ht="15" customHeight="1" x14ac:dyDescent="0.25">
      <c r="A38" s="116"/>
      <c r="B38" s="12" t="s">
        <v>352</v>
      </c>
      <c r="C38" s="11"/>
      <c r="D38" s="11">
        <v>300000</v>
      </c>
      <c r="E38" s="37">
        <f t="shared" si="0"/>
        <v>1264687.7799999996</v>
      </c>
      <c r="F38"/>
      <c r="G38"/>
      <c r="L38"/>
      <c r="M38"/>
      <c r="N38"/>
    </row>
    <row r="39" spans="1:14" s="1" customFormat="1" ht="15" customHeight="1" x14ac:dyDescent="0.25">
      <c r="A39" s="109"/>
      <c r="B39" s="12" t="s">
        <v>353</v>
      </c>
      <c r="C39" s="11"/>
      <c r="D39" s="11">
        <v>1200000</v>
      </c>
      <c r="E39" s="37">
        <f t="shared" si="0"/>
        <v>64687.779999999562</v>
      </c>
      <c r="F39"/>
      <c r="G39"/>
      <c r="L39"/>
      <c r="M39"/>
      <c r="N39"/>
    </row>
    <row r="40" spans="1:14" s="1" customFormat="1" ht="15" customHeight="1" x14ac:dyDescent="0.25">
      <c r="A40" s="116"/>
      <c r="B40" s="12" t="s">
        <v>265</v>
      </c>
      <c r="C40" s="21">
        <v>0</v>
      </c>
      <c r="D40" s="27">
        <v>215000</v>
      </c>
      <c r="E40" s="37">
        <f t="shared" si="0"/>
        <v>-150312.22000000044</v>
      </c>
      <c r="F40"/>
      <c r="G40"/>
      <c r="L40"/>
      <c r="M40"/>
      <c r="N40"/>
    </row>
    <row r="41" spans="1:14" s="1" customFormat="1" ht="15" customHeight="1" x14ac:dyDescent="0.25">
      <c r="A41" s="116"/>
      <c r="B41" s="11"/>
      <c r="C41" s="11"/>
      <c r="D41" s="11"/>
      <c r="E41" s="37">
        <f t="shared" si="0"/>
        <v>-150312.22000000044</v>
      </c>
      <c r="F41"/>
      <c r="G41"/>
      <c r="L41"/>
      <c r="M41"/>
      <c r="N41"/>
    </row>
    <row r="42" spans="1:14" s="1" customFormat="1" ht="15" customHeight="1" x14ac:dyDescent="0.25">
      <c r="A42" s="116"/>
      <c r="B42" s="11"/>
      <c r="C42" s="11"/>
      <c r="D42" s="11"/>
      <c r="E42" s="37">
        <f t="shared" si="0"/>
        <v>-150312.22000000044</v>
      </c>
      <c r="F42"/>
      <c r="G42"/>
      <c r="L42"/>
      <c r="M42"/>
      <c r="N42"/>
    </row>
    <row r="43" spans="1:14" s="1" customFormat="1" ht="15" customHeight="1" x14ac:dyDescent="0.25">
      <c r="A43" s="116"/>
      <c r="B43" s="11"/>
      <c r="C43" s="11"/>
      <c r="D43" s="11"/>
      <c r="E43" s="37">
        <f t="shared" si="0"/>
        <v>-150312.22000000044</v>
      </c>
      <c r="F43"/>
      <c r="G43"/>
      <c r="L43"/>
      <c r="M43"/>
      <c r="N43"/>
    </row>
    <row r="44" spans="1:14" s="1" customFormat="1" ht="15" customHeight="1" x14ac:dyDescent="0.25">
      <c r="A44" s="116"/>
      <c r="B44" s="11"/>
      <c r="C44" s="11"/>
      <c r="D44" s="11"/>
      <c r="E44" s="37">
        <f t="shared" si="0"/>
        <v>-150312.22000000044</v>
      </c>
      <c r="F44"/>
      <c r="G44"/>
      <c r="L44"/>
      <c r="M44"/>
      <c r="N44"/>
    </row>
    <row r="45" spans="1:14" s="1" customFormat="1" ht="15" customHeight="1" x14ac:dyDescent="0.25">
      <c r="A45" s="116"/>
      <c r="B45" s="11"/>
      <c r="C45" s="11"/>
      <c r="D45" s="11"/>
      <c r="E45" s="37">
        <f t="shared" si="0"/>
        <v>-150312.22000000044</v>
      </c>
      <c r="F45"/>
      <c r="G45"/>
      <c r="L45"/>
      <c r="M45"/>
      <c r="N45"/>
    </row>
    <row r="46" spans="1:14" s="1" customFormat="1" ht="15" customHeight="1" x14ac:dyDescent="0.25">
      <c r="A46" s="116"/>
      <c r="B46" s="95"/>
      <c r="C46" s="11"/>
      <c r="D46" s="11"/>
      <c r="E46" s="37">
        <f t="shared" si="0"/>
        <v>-150312.22000000044</v>
      </c>
      <c r="F46"/>
      <c r="G46"/>
      <c r="L46"/>
      <c r="M46"/>
      <c r="N46"/>
    </row>
    <row r="47" spans="1:14" s="1" customFormat="1" ht="15" customHeight="1" x14ac:dyDescent="0.25">
      <c r="A47" s="109"/>
      <c r="B47" s="12"/>
      <c r="C47" s="21"/>
      <c r="D47" s="27"/>
      <c r="E47" s="37">
        <f t="shared" si="0"/>
        <v>-150312.22000000044</v>
      </c>
      <c r="F47"/>
      <c r="G47"/>
      <c r="L47"/>
      <c r="M47"/>
      <c r="N47"/>
    </row>
    <row r="48" spans="1:14" s="1" customFormat="1" ht="15" customHeight="1" x14ac:dyDescent="0.25">
      <c r="A48" s="109"/>
      <c r="B48" s="12"/>
      <c r="C48" s="21"/>
      <c r="D48" s="27"/>
      <c r="E48" s="37">
        <f t="shared" si="0"/>
        <v>-150312.22000000044</v>
      </c>
      <c r="F48"/>
      <c r="G48" s="20"/>
      <c r="L48"/>
      <c r="M48"/>
      <c r="N48"/>
    </row>
    <row r="49" spans="1:8" s="1" customFormat="1" ht="15" customHeight="1" x14ac:dyDescent="0.25">
      <c r="A49" s="13"/>
      <c r="B49" s="14"/>
      <c r="C49" s="30"/>
      <c r="D49" s="30"/>
      <c r="E49" s="30"/>
      <c r="F49"/>
      <c r="G49"/>
    </row>
    <row r="50" spans="1:8" s="1" customFormat="1" ht="15" customHeight="1" thickBot="1" x14ac:dyDescent="0.3">
      <c r="A50" s="13"/>
      <c r="B50"/>
      <c r="C50" s="30"/>
      <c r="D50" s="30"/>
      <c r="E50" s="38"/>
      <c r="F50"/>
      <c r="G50"/>
    </row>
    <row r="51" spans="1:8" s="1" customFormat="1" ht="15" customHeight="1" thickBot="1" x14ac:dyDescent="0.3">
      <c r="A51" s="99" t="s">
        <v>332</v>
      </c>
      <c r="B51" s="100"/>
      <c r="C51" s="100"/>
      <c r="D51" s="100"/>
      <c r="E51" s="101"/>
      <c r="F51"/>
      <c r="G51"/>
    </row>
    <row r="52" spans="1:8" s="1" customFormat="1" ht="15" customHeight="1" x14ac:dyDescent="0.25">
      <c r="A52" s="112" t="s">
        <v>9</v>
      </c>
      <c r="B52" s="3" t="s">
        <v>333</v>
      </c>
      <c r="C52" s="91">
        <v>186362.11</v>
      </c>
      <c r="D52" s="24"/>
      <c r="E52" s="36">
        <f>+C52-D52</f>
        <v>186362.11</v>
      </c>
      <c r="F52"/>
      <c r="G52"/>
    </row>
    <row r="53" spans="1:8" s="1" customFormat="1" ht="15" customHeight="1" x14ac:dyDescent="0.25">
      <c r="A53" s="113"/>
      <c r="B53" s="19" t="s">
        <v>354</v>
      </c>
      <c r="C53" s="50"/>
      <c r="D53" s="50">
        <v>10000</v>
      </c>
      <c r="E53" s="39">
        <f>+E52+C53-D53</f>
        <v>176362.11</v>
      </c>
      <c r="F53"/>
      <c r="G53"/>
    </row>
    <row r="54" spans="1:8" s="1" customFormat="1" ht="15" customHeight="1" x14ac:dyDescent="0.25">
      <c r="A54" s="113"/>
      <c r="B54" s="19" t="s">
        <v>355</v>
      </c>
      <c r="C54" s="50"/>
      <c r="D54" s="50">
        <v>6500</v>
      </c>
      <c r="E54" s="39">
        <f t="shared" ref="E54:E55" si="1">+E53+C54-D54</f>
        <v>169862.11</v>
      </c>
      <c r="F54"/>
      <c r="G54"/>
    </row>
    <row r="55" spans="1:8" s="1" customFormat="1" ht="15" customHeight="1" x14ac:dyDescent="0.25">
      <c r="A55" s="113"/>
      <c r="B55" s="19" t="s">
        <v>356</v>
      </c>
      <c r="C55" s="50"/>
      <c r="D55" s="50">
        <v>500</v>
      </c>
      <c r="E55" s="39">
        <f t="shared" si="1"/>
        <v>169362.11</v>
      </c>
      <c r="F55"/>
      <c r="G55"/>
    </row>
    <row r="56" spans="1:8" s="1" customFormat="1" ht="15" customHeight="1" x14ac:dyDescent="0.25">
      <c r="A56" s="113"/>
      <c r="B56" s="19"/>
      <c r="C56" s="50"/>
      <c r="D56" s="50"/>
      <c r="E56" s="39"/>
      <c r="F56"/>
      <c r="G56"/>
    </row>
    <row r="57" spans="1:8" s="1" customFormat="1" ht="15" customHeight="1" x14ac:dyDescent="0.25">
      <c r="A57" s="113"/>
      <c r="B57" s="19"/>
      <c r="C57" s="50"/>
      <c r="D57" s="50"/>
      <c r="E57" s="39"/>
      <c r="F57"/>
      <c r="G57"/>
    </row>
    <row r="58" spans="1:8" s="1" customFormat="1" ht="15" customHeight="1" x14ac:dyDescent="0.25">
      <c r="A58" s="113"/>
      <c r="B58" s="19"/>
      <c r="C58" s="50"/>
      <c r="D58" s="50"/>
      <c r="E58" s="39"/>
      <c r="F58"/>
      <c r="G58"/>
    </row>
    <row r="59" spans="1:8" s="1" customFormat="1" ht="15" customHeight="1" x14ac:dyDescent="0.25">
      <c r="A59" s="113"/>
      <c r="B59" s="19"/>
      <c r="C59" s="50"/>
      <c r="D59" s="50"/>
      <c r="E59" s="39"/>
      <c r="F59"/>
      <c r="G59"/>
    </row>
    <row r="60" spans="1:8" s="1" customFormat="1" ht="15" customHeight="1" x14ac:dyDescent="0.25">
      <c r="A60" s="113"/>
      <c r="B60" s="19"/>
      <c r="C60" s="50"/>
      <c r="D60" s="50"/>
      <c r="E60" s="39"/>
      <c r="F60"/>
      <c r="G60"/>
    </row>
    <row r="61" spans="1:8" s="1" customFormat="1" ht="15" customHeight="1" x14ac:dyDescent="0.25">
      <c r="A61" s="113"/>
      <c r="B61" s="19"/>
      <c r="C61" s="50"/>
      <c r="D61" s="50"/>
      <c r="E61" s="39"/>
      <c r="F61"/>
      <c r="G61"/>
    </row>
    <row r="62" spans="1:8" s="1" customFormat="1" ht="15" customHeight="1" x14ac:dyDescent="0.25">
      <c r="A62"/>
      <c r="B62"/>
      <c r="C62" s="22"/>
      <c r="D62" s="32"/>
      <c r="E62" s="32"/>
      <c r="F62"/>
      <c r="G62"/>
    </row>
    <row r="63" spans="1:8" s="1" customFormat="1" ht="15" customHeight="1" thickBot="1" x14ac:dyDescent="0.3">
      <c r="A63" s="115" t="s">
        <v>332</v>
      </c>
      <c r="B63" s="115"/>
      <c r="C63" s="115"/>
      <c r="D63" s="115"/>
      <c r="E63" s="115"/>
      <c r="F63"/>
      <c r="G63"/>
      <c r="H63" s="10"/>
    </row>
    <row r="64" spans="1:8" s="1" customFormat="1" ht="15" customHeight="1" x14ac:dyDescent="0.25">
      <c r="A64" s="112" t="s">
        <v>10</v>
      </c>
      <c r="B64" s="12" t="s">
        <v>359</v>
      </c>
      <c r="C64" s="26"/>
      <c r="D64" s="50">
        <v>500000</v>
      </c>
      <c r="E64" s="37"/>
      <c r="F64"/>
      <c r="G64"/>
      <c r="H64" s="10"/>
    </row>
    <row r="65" spans="1:8" s="1" customFormat="1" ht="15" customHeight="1" x14ac:dyDescent="0.25">
      <c r="A65" s="113"/>
      <c r="B65" s="12" t="s">
        <v>266</v>
      </c>
      <c r="C65" s="26"/>
      <c r="D65" s="50">
        <v>169600</v>
      </c>
      <c r="E65" s="37"/>
      <c r="F65"/>
      <c r="G65"/>
      <c r="H65" s="10"/>
    </row>
    <row r="66" spans="1:8" s="1" customFormat="1" ht="15" customHeight="1" x14ac:dyDescent="0.25">
      <c r="A66" s="113"/>
      <c r="B66" s="12" t="s">
        <v>357</v>
      </c>
      <c r="C66" s="26"/>
      <c r="D66" s="50">
        <v>7445</v>
      </c>
      <c r="E66" s="37"/>
      <c r="F66"/>
      <c r="G66"/>
      <c r="H66" s="10"/>
    </row>
    <row r="67" spans="1:8" s="1" customFormat="1" ht="15" customHeight="1" x14ac:dyDescent="0.25">
      <c r="A67" s="113"/>
      <c r="B67" s="12" t="s">
        <v>358</v>
      </c>
      <c r="C67" s="26"/>
      <c r="D67" s="50">
        <v>11345.5</v>
      </c>
      <c r="E67" s="37"/>
      <c r="F67"/>
      <c r="G67"/>
      <c r="H67" s="10"/>
    </row>
    <row r="68" spans="1:8" s="1" customFormat="1" ht="15" customHeight="1" x14ac:dyDescent="0.25">
      <c r="A68" s="113"/>
      <c r="B68" s="12"/>
      <c r="C68" s="26"/>
      <c r="D68" s="50"/>
      <c r="E68" s="37"/>
      <c r="F68"/>
      <c r="G68"/>
      <c r="H68" s="10"/>
    </row>
    <row r="69" spans="1:8" s="1" customFormat="1" ht="15" customHeight="1" thickBot="1" x14ac:dyDescent="0.3">
      <c r="A69" s="114"/>
      <c r="B69" s="12"/>
      <c r="C69" s="33"/>
      <c r="D69" s="33"/>
      <c r="E69" s="41"/>
      <c r="F69"/>
      <c r="G69"/>
    </row>
    <row r="70" spans="1:8" s="1" customFormat="1" ht="15" customHeight="1" x14ac:dyDescent="0.25">
      <c r="A70"/>
      <c r="B70"/>
      <c r="C70" s="22"/>
      <c r="D70" s="22"/>
      <c r="E70" s="22"/>
      <c r="F70"/>
      <c r="G70"/>
      <c r="H70" s="10"/>
    </row>
    <row r="71" spans="1:8" s="1" customFormat="1" ht="15" customHeight="1" x14ac:dyDescent="0.25">
      <c r="A71"/>
      <c r="B71"/>
      <c r="C71" s="22"/>
      <c r="D71" s="22"/>
      <c r="E71" s="22"/>
      <c r="F71"/>
      <c r="G71"/>
      <c r="H71" s="10"/>
    </row>
    <row r="72" spans="1:8" s="1" customFormat="1" ht="15" customHeight="1" thickBot="1" x14ac:dyDescent="0.3">
      <c r="A72"/>
      <c r="B72"/>
      <c r="C72" s="22"/>
      <c r="D72" s="22"/>
      <c r="E72" s="22"/>
      <c r="F72"/>
    </row>
    <row r="73" spans="1:8" s="1" customFormat="1" ht="15" customHeight="1" thickBot="1" x14ac:dyDescent="0.3">
      <c r="A73"/>
      <c r="B73" s="99" t="s">
        <v>334</v>
      </c>
      <c r="C73" s="100"/>
      <c r="D73" s="100"/>
      <c r="E73" s="101"/>
      <c r="F73"/>
    </row>
    <row r="74" spans="1:8" s="1" customFormat="1" ht="15" customHeight="1" x14ac:dyDescent="0.25">
      <c r="A74"/>
      <c r="B74" s="3" t="s">
        <v>203</v>
      </c>
      <c r="C74" s="11">
        <v>98.99</v>
      </c>
      <c r="D74" s="24"/>
      <c r="E74" s="36">
        <f>+C74-D74</f>
        <v>98.99</v>
      </c>
      <c r="F74"/>
      <c r="G74" s="102" t="s">
        <v>11</v>
      </c>
      <c r="H74" s="103"/>
    </row>
    <row r="75" spans="1:8" s="1" customFormat="1" ht="15" customHeight="1" x14ac:dyDescent="0.25">
      <c r="A75"/>
      <c r="B75" s="6" t="s">
        <v>204</v>
      </c>
      <c r="C75" s="11">
        <v>46487.8</v>
      </c>
      <c r="D75" s="26"/>
      <c r="E75" s="39">
        <f t="shared" ref="E75:E80" si="2">+C75-D75+E74</f>
        <v>46586.79</v>
      </c>
      <c r="F75"/>
      <c r="G75" s="4" t="s">
        <v>12</v>
      </c>
      <c r="H75" s="11">
        <v>98.99</v>
      </c>
    </row>
    <row r="76" spans="1:8" s="1" customFormat="1" ht="15" customHeight="1" x14ac:dyDescent="0.25">
      <c r="A76"/>
      <c r="B76" s="6" t="s">
        <v>205</v>
      </c>
      <c r="C76" s="11">
        <v>2522.2199999999998</v>
      </c>
      <c r="D76" s="26"/>
      <c r="E76" s="39">
        <f t="shared" si="2"/>
        <v>49109.01</v>
      </c>
      <c r="F76"/>
      <c r="G76" s="4" t="s">
        <v>13</v>
      </c>
      <c r="H76" s="11">
        <v>46487.8</v>
      </c>
    </row>
    <row r="77" spans="1:8" s="1" customFormat="1" ht="15" customHeight="1" x14ac:dyDescent="0.25">
      <c r="A77"/>
      <c r="B77" s="67" t="s">
        <v>318</v>
      </c>
      <c r="C77" s="11">
        <v>300000</v>
      </c>
      <c r="D77" s="11"/>
      <c r="E77" s="39">
        <f t="shared" si="2"/>
        <v>349109.01</v>
      </c>
      <c r="F77"/>
      <c r="G77" s="4" t="s">
        <v>14</v>
      </c>
      <c r="H77" s="11">
        <v>2522.2199999999998</v>
      </c>
    </row>
    <row r="78" spans="1:8" s="1" customFormat="1" ht="15" customHeight="1" x14ac:dyDescent="0.25">
      <c r="A78"/>
      <c r="B78" s="94" t="s">
        <v>150</v>
      </c>
      <c r="C78" s="26"/>
      <c r="D78" s="21">
        <v>300000</v>
      </c>
      <c r="E78" s="39">
        <f t="shared" si="2"/>
        <v>49109.010000000009</v>
      </c>
      <c r="F78"/>
      <c r="G78" s="8" t="s">
        <v>8</v>
      </c>
      <c r="H78" s="11">
        <f>SUM(H75:H77)</f>
        <v>49109.01</v>
      </c>
    </row>
    <row r="79" spans="1:8" s="1" customFormat="1" x14ac:dyDescent="0.25">
      <c r="A79"/>
      <c r="B79" s="12"/>
      <c r="C79" s="45"/>
      <c r="D79" s="45"/>
      <c r="E79" s="39">
        <f t="shared" si="2"/>
        <v>49109.010000000009</v>
      </c>
      <c r="F79"/>
      <c r="G79"/>
    </row>
    <row r="80" spans="1:8" s="1" customFormat="1" ht="15.75" thickBot="1" x14ac:dyDescent="0.3">
      <c r="A80"/>
      <c r="B80" s="15"/>
      <c r="C80" s="47"/>
      <c r="D80" s="47"/>
      <c r="E80" s="40">
        <f t="shared" si="2"/>
        <v>49109.010000000009</v>
      </c>
      <c r="F80"/>
      <c r="G80"/>
    </row>
    <row r="81" spans="1:14" s="1" customFormat="1" x14ac:dyDescent="0.25">
      <c r="A81"/>
      <c r="B81"/>
      <c r="C81" s="22"/>
      <c r="D81" s="22"/>
      <c r="E81" s="22"/>
      <c r="F81"/>
      <c r="G81"/>
    </row>
    <row r="82" spans="1:14" s="1" customFormat="1" x14ac:dyDescent="0.25">
      <c r="A82"/>
      <c r="B82"/>
      <c r="C82" s="20"/>
      <c r="D82" s="22"/>
      <c r="E82" s="22"/>
      <c r="F82"/>
      <c r="G82"/>
    </row>
    <row r="83" spans="1:14" s="1" customFormat="1" x14ac:dyDescent="0.25">
      <c r="A83"/>
      <c r="B83"/>
      <c r="C83" s="20"/>
      <c r="D83" s="22"/>
      <c r="E83" s="22"/>
      <c r="F83"/>
      <c r="G83"/>
    </row>
    <row r="84" spans="1:14" s="1" customFormat="1" x14ac:dyDescent="0.25">
      <c r="A84"/>
      <c r="B84"/>
      <c r="C84" s="20"/>
      <c r="D84" s="22"/>
      <c r="E84" s="22"/>
      <c r="F84"/>
      <c r="G84"/>
    </row>
    <row r="85" spans="1:14" s="1" customFormat="1" x14ac:dyDescent="0.25">
      <c r="A85"/>
      <c r="B85"/>
      <c r="C85" s="20"/>
      <c r="D85" s="22"/>
      <c r="E85" s="22"/>
      <c r="F85"/>
      <c r="G85"/>
    </row>
    <row r="86" spans="1:14" s="1" customFormat="1" x14ac:dyDescent="0.25">
      <c r="A86"/>
      <c r="B86"/>
      <c r="C86" s="20"/>
      <c r="D86" s="22"/>
      <c r="E86" s="22"/>
      <c r="F86"/>
      <c r="G86"/>
    </row>
    <row r="87" spans="1:14" s="1" customFormat="1" x14ac:dyDescent="0.25">
      <c r="A87"/>
      <c r="B87"/>
      <c r="C87" s="20"/>
      <c r="D87" s="22"/>
      <c r="E87" s="22"/>
      <c r="F87"/>
      <c r="G87"/>
    </row>
    <row r="88" spans="1:14" s="1" customFormat="1" x14ac:dyDescent="0.25">
      <c r="A88"/>
      <c r="B88"/>
      <c r="C88" s="20"/>
      <c r="D88" s="22"/>
      <c r="E88" s="22"/>
      <c r="F88"/>
      <c r="G88"/>
    </row>
    <row r="89" spans="1:14" s="1" customFormat="1" x14ac:dyDescent="0.25">
      <c r="A89"/>
      <c r="B89"/>
      <c r="C89" s="20"/>
      <c r="D89" s="22"/>
      <c r="E89" s="22"/>
      <c r="F89"/>
      <c r="G89"/>
    </row>
    <row r="90" spans="1:14" s="1" customFormat="1" x14ac:dyDescent="0.25">
      <c r="A90"/>
      <c r="B90"/>
      <c r="C90" s="20"/>
      <c r="D90" s="22"/>
      <c r="E90" s="22"/>
      <c r="F90"/>
      <c r="G90"/>
    </row>
    <row r="91" spans="1:14" s="1" customFormat="1" x14ac:dyDescent="0.25">
      <c r="A91"/>
      <c r="B91"/>
      <c r="C91" s="20"/>
      <c r="D91" s="22"/>
      <c r="E91" s="22"/>
      <c r="F91"/>
      <c r="G91"/>
      <c r="L91"/>
      <c r="M91"/>
      <c r="N91"/>
    </row>
  </sheetData>
  <mergeCells count="8">
    <mergeCell ref="B73:E73"/>
    <mergeCell ref="G74:H74"/>
    <mergeCell ref="A2:E2"/>
    <mergeCell ref="A4:A48"/>
    <mergeCell ref="A51:E51"/>
    <mergeCell ref="A52:A61"/>
    <mergeCell ref="A63:E63"/>
    <mergeCell ref="A64:A69"/>
  </mergeCells>
  <pageMargins left="0.25" right="0.25" top="0.75" bottom="0.75" header="0.3" footer="0.3"/>
  <pageSetup paperSize="9" scale="5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01.12.2025</vt:lpstr>
      <vt:lpstr>02.12.2025</vt:lpstr>
      <vt:lpstr>03.12.2026</vt:lpstr>
      <vt:lpstr>04.12.2025</vt:lpstr>
      <vt:lpstr>05.12.2025</vt:lpstr>
      <vt:lpstr>06.12.2025</vt:lpstr>
      <vt:lpstr>08.12.2025</vt:lpstr>
      <vt:lpstr>09.12.2025</vt:lpstr>
      <vt:lpstr>10.12.2025</vt:lpstr>
      <vt:lpstr>11.12.2025</vt:lpstr>
      <vt:lpstr>12.12.2025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2025-12-05T16:44:48Z</cp:lastPrinted>
  <dcterms:created xsi:type="dcterms:W3CDTF">2015-06-05T18:19:34Z</dcterms:created>
  <dcterms:modified xsi:type="dcterms:W3CDTF">2025-12-12T15:25:16Z</dcterms:modified>
</cp:coreProperties>
</file>